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T:\ANNUAL STATISTICAL REPORTS\Data BC Reports\FY 2024_25\"/>
    </mc:Choice>
  </mc:AlternateContent>
  <xr:revisionPtr revIDLastSave="0" documentId="13_ncr:1_{6AE06D6D-5558-40E0-AF7E-0D1F59E23B20}" xr6:coauthVersionLast="47" xr6:coauthVersionMax="47" xr10:uidLastSave="{00000000-0000-0000-0000-000000000000}"/>
  <bookViews>
    <workbookView xWindow="-110" yWindow="-110" windowWidth="25820" windowHeight="15500" xr2:uid="{CE5227A1-7A8B-4964-BC83-47D228D46CBA}"/>
  </bookViews>
  <sheets>
    <sheet name="FY19-20 6yr Documents Filed " sheetId="2"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5" i="2" l="1"/>
  <c r="K6" i="2"/>
  <c r="K7" i="2"/>
  <c r="K8" i="2"/>
  <c r="K10" i="2"/>
  <c r="K11" i="2"/>
  <c r="K12" i="2"/>
  <c r="K13" i="2"/>
  <c r="K14" i="2"/>
  <c r="K16" i="2"/>
  <c r="K17" i="2"/>
  <c r="K18" i="2"/>
  <c r="K19" i="2"/>
  <c r="K20" i="2"/>
  <c r="K21" i="2"/>
  <c r="K22" i="2"/>
  <c r="K23" i="2"/>
  <c r="K24" i="2"/>
  <c r="K25" i="2"/>
  <c r="K26" i="2"/>
  <c r="K4" i="2"/>
  <c r="D15" i="2"/>
  <c r="D9" i="2"/>
  <c r="D27" i="2"/>
  <c r="D28" i="2"/>
  <c r="D29" i="2"/>
  <c r="D21" i="2"/>
  <c r="I27" i="2"/>
  <c r="K27" i="2" s="1"/>
  <c r="H27" i="2"/>
  <c r="G27" i="2"/>
  <c r="F27" i="2"/>
  <c r="E27" i="2"/>
  <c r="J26" i="2"/>
  <c r="J25" i="2"/>
  <c r="J24" i="2"/>
  <c r="J23" i="2"/>
  <c r="J22" i="2"/>
  <c r="I21" i="2"/>
  <c r="H21" i="2"/>
  <c r="G21" i="2"/>
  <c r="F21" i="2"/>
  <c r="E21" i="2"/>
  <c r="J20" i="2"/>
  <c r="J19" i="2"/>
  <c r="J18" i="2"/>
  <c r="J17" i="2"/>
  <c r="J16" i="2"/>
  <c r="I15" i="2"/>
  <c r="K15" i="2" s="1"/>
  <c r="H15" i="2"/>
  <c r="G15" i="2"/>
  <c r="F15" i="2"/>
  <c r="E15" i="2"/>
  <c r="J14" i="2"/>
  <c r="J13" i="2"/>
  <c r="J12" i="2"/>
  <c r="J11" i="2"/>
  <c r="J10" i="2"/>
  <c r="I9" i="2"/>
  <c r="K9" i="2" s="1"/>
  <c r="H9" i="2"/>
  <c r="G9" i="2"/>
  <c r="F9" i="2"/>
  <c r="E9" i="2"/>
  <c r="J8" i="2"/>
  <c r="J7" i="2"/>
  <c r="J6" i="2"/>
  <c r="J5" i="2"/>
  <c r="J4" i="2"/>
  <c r="J27" i="2" l="1"/>
  <c r="H28" i="2"/>
  <c r="H29" i="2" s="1"/>
  <c r="G28" i="2"/>
  <c r="G29" i="2" s="1"/>
  <c r="J9" i="2"/>
  <c r="J21" i="2"/>
  <c r="I28" i="2"/>
  <c r="E28" i="2"/>
  <c r="F28" i="2"/>
  <c r="F29" i="2" s="1"/>
  <c r="J15" i="2"/>
  <c r="I29" i="2" l="1"/>
  <c r="K29" i="2" s="1"/>
  <c r="K28" i="2"/>
  <c r="J29" i="2"/>
  <c r="J28" i="2"/>
  <c r="E29" i="2"/>
</calcChain>
</file>

<file path=xl/sharedStrings.xml><?xml version="1.0" encoding="utf-8"?>
<sst xmlns="http://schemas.openxmlformats.org/spreadsheetml/2006/main" count="51" uniqueCount="34">
  <si>
    <t>Court Services Branch Five Year Comparison Documents Fiscal Year 2019/2020 - 2024/2025</t>
  </si>
  <si>
    <t>Court Level and Division</t>
  </si>
  <si>
    <t xml:space="preserve"> 2019/20</t>
  </si>
  <si>
    <t xml:space="preserve"> 2020/21</t>
  </si>
  <si>
    <t xml:space="preserve"> 2021/22</t>
  </si>
  <si>
    <t xml:space="preserve"> 2022/23</t>
  </si>
  <si>
    <t xml:space="preserve"> 2023/24</t>
  </si>
  <si>
    <t>2024/25</t>
  </si>
  <si>
    <t>1 yr % Change</t>
  </si>
  <si>
    <t>6 yr % Change</t>
  </si>
  <si>
    <t>Documents</t>
  </si>
  <si>
    <t>Supreme Civil Documents Filed</t>
  </si>
  <si>
    <t>Vancouver Island Region</t>
  </si>
  <si>
    <t>Vancouver Coastal Region</t>
  </si>
  <si>
    <t>Fraser Region</t>
  </si>
  <si>
    <t>Interior Region</t>
  </si>
  <si>
    <t>North Region</t>
  </si>
  <si>
    <t>Total Supreme Court Civil Documents Filed</t>
  </si>
  <si>
    <t>Provincial Civil Documents Filed</t>
  </si>
  <si>
    <t>Total</t>
  </si>
  <si>
    <t>Provincial Criminal Adult Matter Documents Filed</t>
  </si>
  <si>
    <t>Provincial Criminal Youth Matter Documents Filed</t>
  </si>
  <si>
    <t>Total Provincial Documents Filed</t>
  </si>
  <si>
    <t>Total Documents Filed in B.C.</t>
  </si>
  <si>
    <r>
      <rPr>
        <b/>
        <i/>
        <sz val="8.5"/>
        <color rgb="FF000000"/>
        <rFont val="Arial"/>
      </rPr>
      <t>Data Source:</t>
    </r>
    <r>
      <rPr>
        <i/>
        <sz val="8.5"/>
        <color rgb="FF000000"/>
        <rFont val="Arial"/>
      </rPr>
      <t xml:space="preserve"> SIBA Tables, Frozen July  7, 2025.</t>
    </r>
  </si>
  <si>
    <r>
      <t>Notes:</t>
    </r>
    <r>
      <rPr>
        <i/>
        <sz val="8"/>
        <rFont val="Arial"/>
        <family val="2"/>
      </rPr>
      <t xml:space="preserve"> </t>
    </r>
  </si>
  <si>
    <t>(1)</t>
  </si>
  <si>
    <t>Data are preliminary and subject to change.</t>
  </si>
  <si>
    <t>(2)</t>
  </si>
  <si>
    <t>"Matter Documents Count" is a count of all matter documents sworn (informations) or filed (applications) in Provincial Court and is consistent with CSB's historical case definition which measured cases at the matter document level.</t>
  </si>
  <si>
    <t>(3)</t>
  </si>
  <si>
    <t>The Early Resolution and Case Management Model was launched at Victoria Law Courts (effective May 1, 2019) and in Surrey Provincial Court (Dec. 7, 2020) to help families focus on earlier, more cooperative resolution to family law matters. As a result, some families resolved their issues outside of court and these locations may see reduced court activity (documents filed, appearances) in Provincial Family.</t>
  </si>
  <si>
    <t>(4)</t>
  </si>
  <si>
    <t>On March 17, 2020, BC’s Provincial Health Officer declared a public health emergency across the province due to COVID-19 to protect the health and safety of British Columbians. Regular court operations were suspended in Supreme Court between March 19 to June 5, 2020 and in Provincial Court between March 25 to July 3, 2020, though court activity was impacted as early as March 17,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</si>
</sst>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_-* #,##0_-;\-* #,##0_-;_-* &quot;-&quot;??_-;_-@_-"/>
    <numFmt numFmtId="165" formatCode="0.0%"/>
    <numFmt numFmtId="166" formatCode="_(* #,##0_);_(* \(#,##0\);_(* &quot;-&quot;??_);_(@_)"/>
  </numFmts>
  <fonts count="17" x14ac:knownFonts="1">
    <font>
      <sz val="10"/>
      <name val="Arial"/>
      <family val="2"/>
    </font>
    <font>
      <sz val="11"/>
      <color theme="1"/>
      <name val="Calibri"/>
      <family val="2"/>
      <scheme val="minor"/>
    </font>
    <font>
      <sz val="10"/>
      <name val="Arial"/>
      <family val="2"/>
    </font>
    <font>
      <b/>
      <sz val="12"/>
      <name val="Arial"/>
      <family val="2"/>
    </font>
    <font>
      <b/>
      <sz val="9"/>
      <name val="Arial"/>
      <family val="2"/>
    </font>
    <font>
      <sz val="9"/>
      <name val="Arial"/>
      <family val="2"/>
    </font>
    <font>
      <sz val="8"/>
      <name val="Arial"/>
      <family val="2"/>
    </font>
    <font>
      <b/>
      <sz val="8"/>
      <name val="Arial"/>
      <family val="2"/>
    </font>
    <font>
      <b/>
      <sz val="10"/>
      <name val="Arial"/>
      <family val="2"/>
    </font>
    <font>
      <b/>
      <i/>
      <sz val="8"/>
      <name val="Arial"/>
      <family val="2"/>
    </font>
    <font>
      <i/>
      <sz val="8"/>
      <name val="Arial"/>
      <family val="2"/>
    </font>
    <font>
      <sz val="10"/>
      <name val="MS Sans Serif"/>
      <family val="2"/>
    </font>
    <font>
      <sz val="8.5"/>
      <color rgb="FFFF0000"/>
      <name val="Arial"/>
      <family val="2"/>
    </font>
    <font>
      <i/>
      <sz val="8.5"/>
      <name val="Arial"/>
      <family val="2"/>
    </font>
    <font>
      <sz val="8"/>
      <color theme="1"/>
      <name val="Arial"/>
      <family val="2"/>
    </font>
    <font>
      <b/>
      <i/>
      <sz val="8.5"/>
      <color rgb="FF000000"/>
      <name val="Arial"/>
    </font>
    <font>
      <i/>
      <sz val="8.5"/>
      <color rgb="FF000000"/>
      <name val="Arial"/>
    </font>
  </fonts>
  <fills count="6">
    <fill>
      <patternFill patternType="none"/>
    </fill>
    <fill>
      <patternFill patternType="gray125"/>
    </fill>
    <fill>
      <patternFill patternType="solid">
        <fgColor rgb="FF92D050"/>
        <bgColor indexed="64"/>
      </patternFill>
    </fill>
    <fill>
      <patternFill patternType="solid">
        <fgColor theme="2" tint="-9.9978637043366805E-2"/>
        <bgColor indexed="64"/>
      </patternFill>
    </fill>
    <fill>
      <patternFill patternType="solid">
        <fgColor theme="9" tint="0.59999389629810485"/>
        <bgColor indexed="64"/>
      </patternFill>
    </fill>
    <fill>
      <patternFill patternType="solid">
        <fgColor rgb="FFFFFF99"/>
        <bgColor indexed="64"/>
      </patternFill>
    </fill>
  </fills>
  <borders count="18">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s>
  <cellStyleXfs count="9">
    <xf numFmtId="0" fontId="0" fillId="0" borderId="0"/>
    <xf numFmtId="43" fontId="2" fillId="0" borderId="0" applyFont="0" applyFill="0" applyBorder="0" applyAlignment="0" applyProtection="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11" fillId="0" borderId="0"/>
    <xf numFmtId="0" fontId="1" fillId="0" borderId="0"/>
  </cellStyleXfs>
  <cellXfs count="57">
    <xf numFmtId="0" fontId="0" fillId="0" borderId="0" xfId="0"/>
    <xf numFmtId="0" fontId="3" fillId="0" borderId="0" xfId="0" applyFont="1" applyAlignment="1">
      <alignment horizontal="centerContinuous"/>
    </xf>
    <xf numFmtId="0" fontId="5" fillId="0" borderId="0" xfId="0" applyFont="1"/>
    <xf numFmtId="0" fontId="6" fillId="0" borderId="4" xfId="0" applyFont="1" applyBorder="1" applyAlignment="1">
      <alignment horizontal="left" vertical="center"/>
    </xf>
    <xf numFmtId="165" fontId="6" fillId="0" borderId="4" xfId="5" applyNumberFormat="1" applyFont="1" applyBorder="1" applyAlignment="1">
      <alignment horizontal="right" vertical="center"/>
    </xf>
    <xf numFmtId="0" fontId="6" fillId="0" borderId="5" xfId="0" applyFont="1" applyBorder="1" applyAlignment="1">
      <alignment horizontal="left" vertical="center"/>
    </xf>
    <xf numFmtId="0" fontId="7" fillId="3" borderId="11" xfId="0" applyFont="1" applyFill="1" applyBorder="1" applyAlignment="1">
      <alignment vertical="center"/>
    </xf>
    <xf numFmtId="164" fontId="6" fillId="3" borderId="11" xfId="1" applyNumberFormat="1" applyFont="1" applyFill="1" applyBorder="1" applyAlignment="1">
      <alignment horizontal="center" vertical="center"/>
    </xf>
    <xf numFmtId="165" fontId="6" fillId="3" borderId="11" xfId="5" applyNumberFormat="1" applyFont="1" applyFill="1" applyBorder="1" applyAlignment="1">
      <alignment horizontal="right" vertical="center"/>
    </xf>
    <xf numFmtId="0" fontId="6" fillId="0" borderId="7" xfId="0" applyFont="1" applyBorder="1" applyAlignment="1">
      <alignment horizontal="left" vertical="center"/>
    </xf>
    <xf numFmtId="0" fontId="0" fillId="0" borderId="0" xfId="0" applyAlignment="1">
      <alignment horizontal="center" vertical="top" textRotation="180"/>
    </xf>
    <xf numFmtId="0" fontId="8" fillId="0" borderId="0" xfId="0" applyFont="1" applyAlignment="1">
      <alignment horizontal="left"/>
    </xf>
    <xf numFmtId="0" fontId="8" fillId="0" borderId="0" xfId="0" applyFont="1" applyAlignment="1">
      <alignment horizontal="center"/>
    </xf>
    <xf numFmtId="164" fontId="2" fillId="0" borderId="0" xfId="1" applyNumberFormat="1" applyAlignment="1">
      <alignment horizontal="center"/>
    </xf>
    <xf numFmtId="164" fontId="2" fillId="0" borderId="0" xfId="1" applyNumberFormat="1"/>
    <xf numFmtId="0" fontId="9" fillId="0" borderId="0" xfId="0" applyFont="1"/>
    <xf numFmtId="0" fontId="10" fillId="0" borderId="0" xfId="0" applyFont="1" applyAlignment="1">
      <alignment horizontal="left"/>
    </xf>
    <xf numFmtId="0" fontId="10" fillId="0" borderId="0" xfId="0" applyFont="1"/>
    <xf numFmtId="0" fontId="9" fillId="0" borderId="0" xfId="4" applyFont="1" applyAlignment="1">
      <alignment horizontal="left" vertical="center"/>
    </xf>
    <xf numFmtId="0" fontId="6" fillId="0" borderId="0" xfId="0" applyFont="1"/>
    <xf numFmtId="0" fontId="10" fillId="0" borderId="0" xfId="4" applyFont="1" applyAlignment="1">
      <alignment horizontal="right" vertical="top" wrapText="1"/>
    </xf>
    <xf numFmtId="0" fontId="10" fillId="0" borderId="0" xfId="4" quotePrefix="1" applyFont="1" applyAlignment="1">
      <alignment horizontal="right" vertical="top" wrapText="1"/>
    </xf>
    <xf numFmtId="0" fontId="0" fillId="0" borderId="0" xfId="0" applyAlignment="1">
      <alignment horizontal="left"/>
    </xf>
    <xf numFmtId="164" fontId="6" fillId="4" borderId="11" xfId="1" applyNumberFormat="1" applyFont="1" applyFill="1" applyBorder="1" applyAlignment="1">
      <alignment horizontal="center" vertical="center"/>
    </xf>
    <xf numFmtId="165" fontId="6" fillId="4" borderId="11" xfId="5" applyNumberFormat="1" applyFont="1" applyFill="1" applyBorder="1" applyAlignment="1">
      <alignment horizontal="right" vertical="center"/>
    </xf>
    <xf numFmtId="165" fontId="6" fillId="4" borderId="13" xfId="5" applyNumberFormat="1" applyFont="1" applyFill="1" applyBorder="1" applyAlignment="1">
      <alignment horizontal="right" vertical="center"/>
    </xf>
    <xf numFmtId="0" fontId="12" fillId="0" borderId="0" xfId="0" applyFont="1" applyAlignment="1">
      <alignment vertical="top" wrapText="1"/>
    </xf>
    <xf numFmtId="0" fontId="4" fillId="5" borderId="4" xfId="3" quotePrefix="1" applyFont="1" applyFill="1" applyBorder="1" applyAlignment="1">
      <alignment horizontal="center" vertical="center" wrapText="1"/>
    </xf>
    <xf numFmtId="0" fontId="4" fillId="5" borderId="4" xfId="4" quotePrefix="1" applyFont="1" applyFill="1" applyBorder="1" applyAlignment="1">
      <alignment horizontal="center" vertical="center" wrapText="1"/>
    </xf>
    <xf numFmtId="164" fontId="4" fillId="5" borderId="17" xfId="2" applyNumberFormat="1" applyFont="1" applyFill="1" applyBorder="1" applyAlignment="1">
      <alignment horizontal="center" vertical="center" wrapText="1"/>
    </xf>
    <xf numFmtId="165" fontId="4" fillId="5" borderId="17" xfId="5" applyNumberFormat="1" applyFont="1" applyFill="1" applyBorder="1" applyAlignment="1">
      <alignment horizontal="right" vertical="center" wrapText="1"/>
    </xf>
    <xf numFmtId="164" fontId="14" fillId="4" borderId="11" xfId="1" applyNumberFormat="1" applyFont="1" applyFill="1" applyBorder="1" applyAlignment="1">
      <alignment horizontal="center" vertical="center"/>
    </xf>
    <xf numFmtId="164" fontId="14" fillId="3" borderId="11" xfId="1" applyNumberFormat="1" applyFont="1" applyFill="1" applyBorder="1" applyAlignment="1">
      <alignment horizontal="center" vertical="center"/>
    </xf>
    <xf numFmtId="166" fontId="6" fillId="0" borderId="7" xfId="0" applyNumberFormat="1" applyFont="1" applyBorder="1" applyAlignment="1">
      <alignment horizontal="left" vertical="center"/>
    </xf>
    <xf numFmtId="166" fontId="14" fillId="0" borderId="7" xfId="1" applyNumberFormat="1" applyFont="1" applyBorder="1" applyAlignment="1">
      <alignment horizontal="center"/>
    </xf>
    <xf numFmtId="166" fontId="6" fillId="0" borderId="8" xfId="0" applyNumberFormat="1" applyFont="1" applyBorder="1" applyAlignment="1">
      <alignment horizontal="left" vertical="center"/>
    </xf>
    <xf numFmtId="0" fontId="16" fillId="0" borderId="0" xfId="8" applyFont="1"/>
    <xf numFmtId="0" fontId="10" fillId="0" borderId="0" xfId="0" applyFont="1" applyAlignment="1">
      <alignment horizontal="left" vertical="top" wrapText="1"/>
    </xf>
    <xf numFmtId="0" fontId="13" fillId="0" borderId="0" xfId="4" applyFont="1" applyAlignment="1">
      <alignment horizontal="left" vertical="top" wrapText="1"/>
    </xf>
    <xf numFmtId="0" fontId="3" fillId="0" borderId="0" xfId="0" applyFont="1" applyAlignment="1">
      <alignment horizontal="center"/>
    </xf>
    <xf numFmtId="0" fontId="4" fillId="5" borderId="1" xfId="2" applyFont="1" applyFill="1" applyBorder="1" applyAlignment="1">
      <alignment horizontal="center" vertical="center" wrapText="1"/>
    </xf>
    <xf numFmtId="0" fontId="4" fillId="5" borderId="2" xfId="2" applyFont="1" applyFill="1" applyBorder="1" applyAlignment="1">
      <alignment horizontal="center" vertical="center" wrapText="1"/>
    </xf>
    <xf numFmtId="0" fontId="4" fillId="5" borderId="3" xfId="2" applyFont="1" applyFill="1" applyBorder="1" applyAlignment="1">
      <alignment horizontal="center" vertical="center" wrapText="1"/>
    </xf>
    <xf numFmtId="0" fontId="4" fillId="5" borderId="4" xfId="2" applyFont="1" applyFill="1" applyBorder="1" applyAlignment="1">
      <alignment horizontal="center" vertical="center" textRotation="90" wrapText="1"/>
    </xf>
    <xf numFmtId="0" fontId="5" fillId="2" borderId="5" xfId="7" applyFont="1" applyFill="1" applyBorder="1" applyAlignment="1">
      <alignment horizontal="center" vertical="center"/>
    </xf>
    <xf numFmtId="0" fontId="5" fillId="2" borderId="8" xfId="7" applyFont="1" applyFill="1" applyBorder="1" applyAlignment="1">
      <alignment horizontal="center" vertical="center"/>
    </xf>
    <xf numFmtId="0" fontId="5" fillId="2" borderId="14" xfId="7" applyFont="1" applyFill="1" applyBorder="1" applyAlignment="1">
      <alignment horizontal="center" vertical="center"/>
    </xf>
    <xf numFmtId="0" fontId="4" fillId="4" borderId="12" xfId="0" applyFont="1" applyFill="1" applyBorder="1" applyAlignment="1">
      <alignment horizontal="left" vertical="center"/>
    </xf>
    <xf numFmtId="0" fontId="4" fillId="4" borderId="13" xfId="0" applyFont="1" applyFill="1" applyBorder="1" applyAlignment="1">
      <alignment horizontal="left" vertical="center"/>
    </xf>
    <xf numFmtId="0" fontId="5" fillId="2" borderId="15" xfId="0" applyFont="1" applyFill="1" applyBorder="1" applyAlignment="1">
      <alignment horizontal="center" vertical="center"/>
    </xf>
    <xf numFmtId="0" fontId="5" fillId="2" borderId="8" xfId="0" applyFont="1" applyFill="1" applyBorder="1" applyAlignment="1">
      <alignment horizontal="center" vertical="center"/>
    </xf>
    <xf numFmtId="0" fontId="5" fillId="2" borderId="7" xfId="0" applyFont="1" applyFill="1" applyBorder="1" applyAlignment="1">
      <alignment horizontal="center" vertical="center"/>
    </xf>
    <xf numFmtId="0" fontId="5" fillId="2" borderId="6" xfId="0" applyFont="1" applyFill="1" applyBorder="1" applyAlignment="1">
      <alignment horizontal="center" vertical="center" wrapText="1"/>
    </xf>
    <xf numFmtId="0" fontId="5" fillId="2" borderId="9" xfId="0" applyFont="1" applyFill="1" applyBorder="1" applyAlignment="1">
      <alignment horizontal="center" vertical="center" wrapText="1"/>
    </xf>
    <xf numFmtId="0" fontId="5" fillId="2" borderId="10" xfId="0" applyFont="1" applyFill="1" applyBorder="1" applyAlignment="1">
      <alignment horizontal="center" vertical="center" wrapText="1"/>
    </xf>
    <xf numFmtId="0" fontId="4" fillId="5" borderId="16" xfId="2" applyFont="1" applyFill="1" applyBorder="1" applyAlignment="1">
      <alignment horizontal="left" vertical="center" wrapText="1"/>
    </xf>
    <xf numFmtId="0" fontId="4" fillId="5" borderId="17" xfId="2" applyFont="1" applyFill="1" applyBorder="1" applyAlignment="1">
      <alignment horizontal="left" vertical="center" wrapText="1"/>
    </xf>
  </cellXfs>
  <cellStyles count="9">
    <cellStyle name="Comma" xfId="1" builtinId="3"/>
    <cellStyle name="Normal" xfId="0" builtinId="0"/>
    <cellStyle name="Normal 16" xfId="7" xr:uid="{49EB533A-5B3D-413C-87F5-B7EF9B3F2A52}"/>
    <cellStyle name="Normal 18" xfId="4" xr:uid="{FCC92A30-405A-4B19-A1DC-9CB6F0794279}"/>
    <cellStyle name="Normal 2 2 2" xfId="3" xr:uid="{5458833D-B8C6-4043-A23E-04B68DA16B48}"/>
    <cellStyle name="Normal 20 4" xfId="2" xr:uid="{2D321850-7882-49EA-93C4-B865AC9BAF88}"/>
    <cellStyle name="Normal 30" xfId="6" xr:uid="{20685343-1CD2-4F4F-B667-3639788EB6B3}"/>
    <cellStyle name="Normal 31" xfId="8" xr:uid="{68F903FE-4569-4F6D-8C55-3BC864E26355}"/>
    <cellStyle name="Percent 2" xfId="5" xr:uid="{193F9BAB-4F87-4401-95AB-4E8BDC6950E5}"/>
  </cellStyles>
  <dxfs count="0"/>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EA9635-BE3A-4D3A-8F9A-E57746DBBBB9}">
  <sheetPr>
    <pageSetUpPr fitToPage="1"/>
  </sheetPr>
  <dimension ref="A1:O37"/>
  <sheetViews>
    <sheetView showGridLines="0" tabSelected="1" zoomScaleNormal="100" workbookViewId="0">
      <selection sqref="A1:K1"/>
    </sheetView>
  </sheetViews>
  <sheetFormatPr defaultRowHeight="12.75" customHeight="1" x14ac:dyDescent="0.25"/>
  <cols>
    <col min="1" max="1" width="3.54296875" customWidth="1"/>
    <col min="2" max="2" width="25.54296875" style="22" customWidth="1"/>
    <col min="3" max="3" width="20.54296875" customWidth="1"/>
    <col min="4" max="4" width="9.81640625" customWidth="1"/>
    <col min="5" max="7" width="9.81640625" bestFit="1" customWidth="1"/>
    <col min="8" max="9" width="9.54296875" customWidth="1"/>
    <col min="10" max="11" width="12.81640625" customWidth="1"/>
  </cols>
  <sheetData>
    <row r="1" spans="1:11" ht="15.5" x14ac:dyDescent="0.35">
      <c r="A1" s="39" t="s">
        <v>0</v>
      </c>
      <c r="B1" s="39"/>
      <c r="C1" s="39"/>
      <c r="D1" s="39"/>
      <c r="E1" s="39"/>
      <c r="F1" s="39"/>
      <c r="G1" s="39"/>
      <c r="H1" s="39"/>
      <c r="I1" s="39"/>
      <c r="J1" s="39"/>
      <c r="K1" s="39"/>
    </row>
    <row r="2" spans="1:11" ht="15.5" x14ac:dyDescent="0.35">
      <c r="A2" s="39"/>
      <c r="B2" s="39"/>
      <c r="C2" s="39"/>
      <c r="D2" s="39"/>
      <c r="E2" s="39"/>
      <c r="F2" s="1"/>
    </row>
    <row r="3" spans="1:11" s="2" customFormat="1" ht="23.9" customHeight="1" x14ac:dyDescent="0.25">
      <c r="A3" s="40" t="s">
        <v>1</v>
      </c>
      <c r="B3" s="41"/>
      <c r="C3" s="42"/>
      <c r="D3" s="27" t="s">
        <v>2</v>
      </c>
      <c r="E3" s="27" t="s">
        <v>3</v>
      </c>
      <c r="F3" s="27" t="s">
        <v>4</v>
      </c>
      <c r="G3" s="27" t="s">
        <v>5</v>
      </c>
      <c r="H3" s="27" t="s">
        <v>6</v>
      </c>
      <c r="I3" s="27" t="s">
        <v>7</v>
      </c>
      <c r="J3" s="28" t="s">
        <v>8</v>
      </c>
      <c r="K3" s="28" t="s">
        <v>9</v>
      </c>
    </row>
    <row r="4" spans="1:11" s="2" customFormat="1" ht="13.5" customHeight="1" x14ac:dyDescent="0.25">
      <c r="A4" s="43" t="s">
        <v>10</v>
      </c>
      <c r="B4" s="44" t="s">
        <v>11</v>
      </c>
      <c r="C4" s="3" t="s">
        <v>12</v>
      </c>
      <c r="D4" s="33">
        <v>114680</v>
      </c>
      <c r="E4" s="34">
        <v>102228</v>
      </c>
      <c r="F4" s="34">
        <v>110778</v>
      </c>
      <c r="G4" s="34">
        <v>112685</v>
      </c>
      <c r="H4" s="34">
        <v>120667</v>
      </c>
      <c r="I4" s="34">
        <v>118462</v>
      </c>
      <c r="J4" s="4">
        <f>(I4-H4)/H4</f>
        <v>-1.8273430183894518E-2</v>
      </c>
      <c r="K4" s="4">
        <f>(I4-D4)/D4</f>
        <v>3.2978723404255318E-2</v>
      </c>
    </row>
    <row r="5" spans="1:11" s="2" customFormat="1" ht="13" customHeight="1" x14ac:dyDescent="0.25">
      <c r="A5" s="43"/>
      <c r="B5" s="45"/>
      <c r="C5" s="3" t="s">
        <v>13</v>
      </c>
      <c r="D5" s="33">
        <v>323548</v>
      </c>
      <c r="E5" s="34">
        <v>291054</v>
      </c>
      <c r="F5" s="34">
        <v>299988</v>
      </c>
      <c r="G5" s="34">
        <v>299081</v>
      </c>
      <c r="H5" s="34">
        <v>308641</v>
      </c>
      <c r="I5" s="34">
        <v>315824</v>
      </c>
      <c r="J5" s="4">
        <f t="shared" ref="J5:J9" si="0">(I5-H5)/H5</f>
        <v>2.3272993542659593E-2</v>
      </c>
      <c r="K5" s="4">
        <f t="shared" ref="K5:K29" si="1">(I5-D5)/D5</f>
        <v>-2.3872810216722093E-2</v>
      </c>
    </row>
    <row r="6" spans="1:11" s="2" customFormat="1" ht="13" customHeight="1" x14ac:dyDescent="0.25">
      <c r="A6" s="43"/>
      <c r="B6" s="45"/>
      <c r="C6" s="3" t="s">
        <v>14</v>
      </c>
      <c r="D6" s="33">
        <v>165492</v>
      </c>
      <c r="E6" s="34">
        <v>152930</v>
      </c>
      <c r="F6" s="34">
        <v>167047</v>
      </c>
      <c r="G6" s="34">
        <v>164302</v>
      </c>
      <c r="H6" s="34">
        <v>178155</v>
      </c>
      <c r="I6" s="34">
        <v>187456</v>
      </c>
      <c r="J6" s="4">
        <f t="shared" si="0"/>
        <v>5.2207347534450339E-2</v>
      </c>
      <c r="K6" s="4">
        <f t="shared" si="1"/>
        <v>0.13271940637613902</v>
      </c>
    </row>
    <row r="7" spans="1:11" s="2" customFormat="1" ht="13" customHeight="1" x14ac:dyDescent="0.25">
      <c r="A7" s="43"/>
      <c r="B7" s="45"/>
      <c r="C7" s="3" t="s">
        <v>15</v>
      </c>
      <c r="D7" s="33">
        <v>105129</v>
      </c>
      <c r="E7" s="34">
        <v>95920</v>
      </c>
      <c r="F7" s="34">
        <v>99402</v>
      </c>
      <c r="G7" s="34">
        <v>103609</v>
      </c>
      <c r="H7" s="34">
        <v>108632</v>
      </c>
      <c r="I7" s="34">
        <v>109118</v>
      </c>
      <c r="J7" s="4">
        <f t="shared" si="0"/>
        <v>4.473819868915237E-3</v>
      </c>
      <c r="K7" s="4">
        <f t="shared" si="1"/>
        <v>3.7943859448867578E-2</v>
      </c>
    </row>
    <row r="8" spans="1:11" s="2" customFormat="1" ht="13" customHeight="1" x14ac:dyDescent="0.25">
      <c r="A8" s="43"/>
      <c r="B8" s="46"/>
      <c r="C8" s="5" t="s">
        <v>16</v>
      </c>
      <c r="D8" s="35">
        <v>38042</v>
      </c>
      <c r="E8" s="34">
        <v>34551</v>
      </c>
      <c r="F8" s="34">
        <v>36397</v>
      </c>
      <c r="G8" s="34">
        <v>36809</v>
      </c>
      <c r="H8" s="34">
        <v>37999</v>
      </c>
      <c r="I8" s="34">
        <v>37597</v>
      </c>
      <c r="J8" s="4">
        <f t="shared" si="0"/>
        <v>-1.0579225769099187E-2</v>
      </c>
      <c r="K8" s="4">
        <f t="shared" si="1"/>
        <v>-1.1697597392355817E-2</v>
      </c>
    </row>
    <row r="9" spans="1:11" s="2" customFormat="1" ht="13" customHeight="1" x14ac:dyDescent="0.25">
      <c r="A9" s="43"/>
      <c r="B9" s="47" t="s">
        <v>17</v>
      </c>
      <c r="C9" s="48"/>
      <c r="D9" s="31">
        <f t="shared" ref="D9:F9" si="2">SUM(D4:D8)</f>
        <v>746891</v>
      </c>
      <c r="E9" s="31">
        <f t="shared" si="2"/>
        <v>676683</v>
      </c>
      <c r="F9" s="31">
        <f t="shared" si="2"/>
        <v>713612</v>
      </c>
      <c r="G9" s="31">
        <f t="shared" ref="G9:I9" si="3">SUM(G4:G8)</f>
        <v>716486</v>
      </c>
      <c r="H9" s="31">
        <f t="shared" si="3"/>
        <v>754094</v>
      </c>
      <c r="I9" s="31">
        <f t="shared" si="3"/>
        <v>768457</v>
      </c>
      <c r="J9" s="24">
        <f t="shared" si="0"/>
        <v>1.904669709611799E-2</v>
      </c>
      <c r="K9" s="24">
        <f t="shared" si="1"/>
        <v>2.887436051579146E-2</v>
      </c>
    </row>
    <row r="10" spans="1:11" s="2" customFormat="1" ht="13" customHeight="1" x14ac:dyDescent="0.25">
      <c r="A10" s="43"/>
      <c r="B10" s="49" t="s">
        <v>18</v>
      </c>
      <c r="C10" s="9" t="s">
        <v>12</v>
      </c>
      <c r="D10" s="33">
        <v>53728</v>
      </c>
      <c r="E10" s="34">
        <v>42279</v>
      </c>
      <c r="F10" s="34">
        <v>48112</v>
      </c>
      <c r="G10" s="34">
        <v>49616</v>
      </c>
      <c r="H10" s="34">
        <v>57059</v>
      </c>
      <c r="I10" s="34">
        <v>61562</v>
      </c>
      <c r="J10" s="4">
        <f>(I10-H10)/H10</f>
        <v>7.8918312623775397E-2</v>
      </c>
      <c r="K10" s="4">
        <f t="shared" si="1"/>
        <v>0.14580851697438951</v>
      </c>
    </row>
    <row r="11" spans="1:11" s="2" customFormat="1" ht="13" customHeight="1" x14ac:dyDescent="0.25">
      <c r="A11" s="43"/>
      <c r="B11" s="50"/>
      <c r="C11" s="3" t="s">
        <v>13</v>
      </c>
      <c r="D11" s="33">
        <v>68786</v>
      </c>
      <c r="E11" s="34">
        <v>47977</v>
      </c>
      <c r="F11" s="34">
        <v>60418</v>
      </c>
      <c r="G11" s="34">
        <v>61170</v>
      </c>
      <c r="H11" s="34">
        <v>59928</v>
      </c>
      <c r="I11" s="34">
        <v>66732</v>
      </c>
      <c r="J11" s="4">
        <f t="shared" ref="J11:J15" si="4">(I11-H11)/H11</f>
        <v>0.11353624349219063</v>
      </c>
      <c r="K11" s="4">
        <f t="shared" si="1"/>
        <v>-2.9860727473613818E-2</v>
      </c>
    </row>
    <row r="12" spans="1:11" s="2" customFormat="1" ht="13" customHeight="1" x14ac:dyDescent="0.25">
      <c r="A12" s="43"/>
      <c r="B12" s="50"/>
      <c r="C12" s="3" t="s">
        <v>14</v>
      </c>
      <c r="D12" s="33">
        <v>81318</v>
      </c>
      <c r="E12" s="34">
        <v>67157</v>
      </c>
      <c r="F12" s="34">
        <v>76222</v>
      </c>
      <c r="G12" s="34">
        <v>81218</v>
      </c>
      <c r="H12" s="34">
        <v>87162</v>
      </c>
      <c r="I12" s="34">
        <v>89714</v>
      </c>
      <c r="J12" s="4">
        <f t="shared" si="4"/>
        <v>2.9278814162134875E-2</v>
      </c>
      <c r="K12" s="4">
        <f t="shared" si="1"/>
        <v>0.10324897316707247</v>
      </c>
    </row>
    <row r="13" spans="1:11" s="2" customFormat="1" ht="13" customHeight="1" x14ac:dyDescent="0.25">
      <c r="A13" s="43"/>
      <c r="B13" s="50"/>
      <c r="C13" s="3" t="s">
        <v>15</v>
      </c>
      <c r="D13" s="33">
        <v>59275</v>
      </c>
      <c r="E13" s="34">
        <v>45790</v>
      </c>
      <c r="F13" s="34">
        <v>51877</v>
      </c>
      <c r="G13" s="34">
        <v>51602</v>
      </c>
      <c r="H13" s="34">
        <v>54810</v>
      </c>
      <c r="I13" s="34">
        <v>59190</v>
      </c>
      <c r="J13" s="4">
        <f t="shared" si="4"/>
        <v>7.9912424740010951E-2</v>
      </c>
      <c r="K13" s="4">
        <f t="shared" si="1"/>
        <v>-1.4339940953184309E-3</v>
      </c>
    </row>
    <row r="14" spans="1:11" s="2" customFormat="1" ht="13" customHeight="1" x14ac:dyDescent="0.25">
      <c r="A14" s="43"/>
      <c r="B14" s="50"/>
      <c r="C14" s="5" t="s">
        <v>16</v>
      </c>
      <c r="D14" s="35">
        <v>38149</v>
      </c>
      <c r="E14" s="34">
        <v>31587</v>
      </c>
      <c r="F14" s="34">
        <v>33910</v>
      </c>
      <c r="G14" s="34">
        <v>36405</v>
      </c>
      <c r="H14" s="34">
        <v>39652</v>
      </c>
      <c r="I14" s="34">
        <v>41370</v>
      </c>
      <c r="J14" s="4">
        <f t="shared" si="4"/>
        <v>4.3326944416422881E-2</v>
      </c>
      <c r="K14" s="4">
        <f t="shared" si="1"/>
        <v>8.4432095205641045E-2</v>
      </c>
    </row>
    <row r="15" spans="1:11" s="2" customFormat="1" ht="13" customHeight="1" x14ac:dyDescent="0.25">
      <c r="A15" s="43"/>
      <c r="B15" s="51"/>
      <c r="C15" s="6" t="s">
        <v>19</v>
      </c>
      <c r="D15" s="32">
        <f t="shared" ref="D15:F15" si="5">SUM(D10:D14)</f>
        <v>301256</v>
      </c>
      <c r="E15" s="32">
        <f t="shared" si="5"/>
        <v>234790</v>
      </c>
      <c r="F15" s="32">
        <f t="shared" si="5"/>
        <v>270539</v>
      </c>
      <c r="G15" s="32">
        <f t="shared" ref="G15:I15" si="6">SUM(G10:G14)</f>
        <v>280011</v>
      </c>
      <c r="H15" s="32">
        <f t="shared" si="6"/>
        <v>298611</v>
      </c>
      <c r="I15" s="32">
        <f t="shared" si="6"/>
        <v>318568</v>
      </c>
      <c r="J15" s="8">
        <f t="shared" si="4"/>
        <v>6.6832769054053595E-2</v>
      </c>
      <c r="K15" s="8">
        <f t="shared" si="1"/>
        <v>5.7466075364474067E-2</v>
      </c>
    </row>
    <row r="16" spans="1:11" s="2" customFormat="1" ht="13" customHeight="1" x14ac:dyDescent="0.25">
      <c r="A16" s="43"/>
      <c r="B16" s="52" t="s">
        <v>20</v>
      </c>
      <c r="C16" s="9" t="s">
        <v>12</v>
      </c>
      <c r="D16" s="33">
        <v>13638</v>
      </c>
      <c r="E16" s="34">
        <v>10848</v>
      </c>
      <c r="F16" s="34">
        <v>10742</v>
      </c>
      <c r="G16" s="34">
        <v>10171</v>
      </c>
      <c r="H16" s="34">
        <v>10242</v>
      </c>
      <c r="I16" s="34">
        <v>10088</v>
      </c>
      <c r="J16" s="4">
        <f>(I16-H16)/H16</f>
        <v>-1.5036125756688147E-2</v>
      </c>
      <c r="K16" s="4">
        <f t="shared" si="1"/>
        <v>-0.26030209708168356</v>
      </c>
    </row>
    <row r="17" spans="1:11" s="2" customFormat="1" ht="13" customHeight="1" x14ac:dyDescent="0.25">
      <c r="A17" s="43"/>
      <c r="B17" s="53"/>
      <c r="C17" s="3" t="s">
        <v>13</v>
      </c>
      <c r="D17" s="33">
        <v>14553</v>
      </c>
      <c r="E17" s="34">
        <v>10638</v>
      </c>
      <c r="F17" s="34">
        <v>11203</v>
      </c>
      <c r="G17" s="34">
        <v>10531</v>
      </c>
      <c r="H17" s="34">
        <v>10813</v>
      </c>
      <c r="I17" s="34">
        <v>9871</v>
      </c>
      <c r="J17" s="4">
        <f t="shared" ref="J17:J21" si="7">(I17-H17)/H17</f>
        <v>-8.7117358734856196E-2</v>
      </c>
      <c r="K17" s="4">
        <f t="shared" si="1"/>
        <v>-0.32172060743489317</v>
      </c>
    </row>
    <row r="18" spans="1:11" s="2" customFormat="1" ht="13" customHeight="1" x14ac:dyDescent="0.25">
      <c r="A18" s="43"/>
      <c r="B18" s="53"/>
      <c r="C18" s="3" t="s">
        <v>14</v>
      </c>
      <c r="D18" s="33">
        <v>21466</v>
      </c>
      <c r="E18" s="34">
        <v>18779</v>
      </c>
      <c r="F18" s="34">
        <v>17270</v>
      </c>
      <c r="G18" s="34">
        <v>15124</v>
      </c>
      <c r="H18" s="34">
        <v>13639</v>
      </c>
      <c r="I18" s="34">
        <v>12342</v>
      </c>
      <c r="J18" s="4">
        <f t="shared" si="7"/>
        <v>-9.5094948309993405E-2</v>
      </c>
      <c r="K18" s="4">
        <f t="shared" si="1"/>
        <v>-0.42504425603279605</v>
      </c>
    </row>
    <row r="19" spans="1:11" s="2" customFormat="1" ht="13" customHeight="1" x14ac:dyDescent="0.25">
      <c r="A19" s="43"/>
      <c r="B19" s="53"/>
      <c r="C19" s="3" t="s">
        <v>15</v>
      </c>
      <c r="D19" s="33">
        <v>12137</v>
      </c>
      <c r="E19" s="34">
        <v>9371</v>
      </c>
      <c r="F19" s="34">
        <v>9062</v>
      </c>
      <c r="G19" s="34">
        <v>8902</v>
      </c>
      <c r="H19" s="34">
        <v>8085</v>
      </c>
      <c r="I19" s="34">
        <v>7924</v>
      </c>
      <c r="J19" s="4">
        <f t="shared" si="7"/>
        <v>-1.9913419913419914E-2</v>
      </c>
      <c r="K19" s="4">
        <f t="shared" si="1"/>
        <v>-0.34712037571063692</v>
      </c>
    </row>
    <row r="20" spans="1:11" s="2" customFormat="1" ht="13" customHeight="1" x14ac:dyDescent="0.25">
      <c r="A20" s="43"/>
      <c r="B20" s="53"/>
      <c r="C20" s="5" t="s">
        <v>16</v>
      </c>
      <c r="D20" s="35">
        <v>9416</v>
      </c>
      <c r="E20" s="34">
        <v>8036</v>
      </c>
      <c r="F20" s="34">
        <v>8115</v>
      </c>
      <c r="G20" s="34">
        <v>8000</v>
      </c>
      <c r="H20" s="34">
        <v>7267</v>
      </c>
      <c r="I20" s="34">
        <v>7297</v>
      </c>
      <c r="J20" s="4">
        <f t="shared" si="7"/>
        <v>4.1282509976606581E-3</v>
      </c>
      <c r="K20" s="4">
        <f t="shared" si="1"/>
        <v>-0.22504248088360237</v>
      </c>
    </row>
    <row r="21" spans="1:11" s="2" customFormat="1" ht="13" customHeight="1" x14ac:dyDescent="0.25">
      <c r="A21" s="43"/>
      <c r="B21" s="54"/>
      <c r="C21" s="6" t="s">
        <v>19</v>
      </c>
      <c r="D21" s="32">
        <f t="shared" ref="D21:H21" si="8">SUM(D16:D20)</f>
        <v>71210</v>
      </c>
      <c r="E21" s="32">
        <f t="shared" si="8"/>
        <v>57672</v>
      </c>
      <c r="F21" s="32">
        <f t="shared" si="8"/>
        <v>56392</v>
      </c>
      <c r="G21" s="32">
        <f t="shared" si="8"/>
        <v>52728</v>
      </c>
      <c r="H21" s="32">
        <f t="shared" si="8"/>
        <v>50046</v>
      </c>
      <c r="I21" s="32">
        <f t="shared" ref="I21" si="9">SUM(I16:I20)</f>
        <v>47522</v>
      </c>
      <c r="J21" s="8">
        <f t="shared" si="7"/>
        <v>-5.0433601086999957E-2</v>
      </c>
      <c r="K21" s="8">
        <f t="shared" si="1"/>
        <v>-0.33264990872068528</v>
      </c>
    </row>
    <row r="22" spans="1:11" s="2" customFormat="1" ht="11.5" x14ac:dyDescent="0.25">
      <c r="A22" s="43"/>
      <c r="B22" s="52" t="s">
        <v>21</v>
      </c>
      <c r="C22" s="9" t="s">
        <v>12</v>
      </c>
      <c r="D22" s="33">
        <v>579</v>
      </c>
      <c r="E22" s="34">
        <v>358</v>
      </c>
      <c r="F22" s="34">
        <v>395</v>
      </c>
      <c r="G22" s="34">
        <v>391</v>
      </c>
      <c r="H22" s="34">
        <v>510</v>
      </c>
      <c r="I22" s="34">
        <v>483</v>
      </c>
      <c r="J22" s="4">
        <f>(I22-H22)/H22</f>
        <v>-5.2941176470588235E-2</v>
      </c>
      <c r="K22" s="4">
        <f t="shared" si="1"/>
        <v>-0.16580310880829016</v>
      </c>
    </row>
    <row r="23" spans="1:11" ht="12.5" x14ac:dyDescent="0.25">
      <c r="A23" s="43"/>
      <c r="B23" s="53"/>
      <c r="C23" s="3" t="s">
        <v>13</v>
      </c>
      <c r="D23" s="33">
        <v>446</v>
      </c>
      <c r="E23" s="34">
        <v>255</v>
      </c>
      <c r="F23" s="34">
        <v>240</v>
      </c>
      <c r="G23" s="34">
        <v>296</v>
      </c>
      <c r="H23" s="34">
        <v>332</v>
      </c>
      <c r="I23" s="34">
        <v>298</v>
      </c>
      <c r="J23" s="4">
        <f t="shared" ref="J23:J25" si="10">(I23-H23)/H23</f>
        <v>-0.10240963855421686</v>
      </c>
      <c r="K23" s="4">
        <f t="shared" si="1"/>
        <v>-0.33183856502242154</v>
      </c>
    </row>
    <row r="24" spans="1:11" s="17" customFormat="1" ht="10" x14ac:dyDescent="0.2">
      <c r="A24" s="43"/>
      <c r="B24" s="53"/>
      <c r="C24" s="3" t="s">
        <v>14</v>
      </c>
      <c r="D24" s="33">
        <v>667</v>
      </c>
      <c r="E24" s="34">
        <v>495</v>
      </c>
      <c r="F24" s="34">
        <v>413</v>
      </c>
      <c r="G24" s="34">
        <v>553</v>
      </c>
      <c r="H24" s="34">
        <v>577</v>
      </c>
      <c r="I24" s="34">
        <v>530</v>
      </c>
      <c r="J24" s="4">
        <f t="shared" si="10"/>
        <v>-8.1455805892547667E-2</v>
      </c>
      <c r="K24" s="4">
        <f t="shared" si="1"/>
        <v>-0.20539730134932535</v>
      </c>
    </row>
    <row r="25" spans="1:11" s="17" customFormat="1" ht="10" x14ac:dyDescent="0.2">
      <c r="A25" s="43"/>
      <c r="B25" s="53"/>
      <c r="C25" s="3" t="s">
        <v>15</v>
      </c>
      <c r="D25" s="33">
        <v>301</v>
      </c>
      <c r="E25" s="34">
        <v>183</v>
      </c>
      <c r="F25" s="34">
        <v>177</v>
      </c>
      <c r="G25" s="34">
        <v>202</v>
      </c>
      <c r="H25" s="34">
        <v>234</v>
      </c>
      <c r="I25" s="34">
        <v>234</v>
      </c>
      <c r="J25" s="4">
        <f t="shared" si="10"/>
        <v>0</v>
      </c>
      <c r="K25" s="4">
        <f t="shared" si="1"/>
        <v>-0.22259136212624583</v>
      </c>
    </row>
    <row r="26" spans="1:11" s="19" customFormat="1" ht="10" x14ac:dyDescent="0.2">
      <c r="A26" s="43"/>
      <c r="B26" s="53"/>
      <c r="C26" s="5" t="s">
        <v>16</v>
      </c>
      <c r="D26" s="35">
        <v>334</v>
      </c>
      <c r="E26" s="34">
        <v>210</v>
      </c>
      <c r="F26" s="34">
        <v>213</v>
      </c>
      <c r="G26" s="34">
        <v>262</v>
      </c>
      <c r="H26" s="34">
        <v>290</v>
      </c>
      <c r="I26" s="34">
        <v>245</v>
      </c>
      <c r="J26" s="4">
        <f>(I26-H26)/H26</f>
        <v>-0.15517241379310345</v>
      </c>
      <c r="K26" s="4">
        <f t="shared" si="1"/>
        <v>-0.26646706586826346</v>
      </c>
    </row>
    <row r="27" spans="1:11" s="19" customFormat="1" ht="10.75" customHeight="1" x14ac:dyDescent="0.2">
      <c r="A27" s="43"/>
      <c r="B27" s="54"/>
      <c r="C27" s="6" t="s">
        <v>19</v>
      </c>
      <c r="D27" s="7">
        <f t="shared" ref="D27" si="11">SUM(D22:D26)</f>
        <v>2327</v>
      </c>
      <c r="E27" s="7">
        <f t="shared" ref="E27:H27" si="12">SUM(E22:E26)</f>
        <v>1501</v>
      </c>
      <c r="F27" s="7">
        <f t="shared" si="12"/>
        <v>1438</v>
      </c>
      <c r="G27" s="7">
        <f t="shared" si="12"/>
        <v>1704</v>
      </c>
      <c r="H27" s="7">
        <f t="shared" si="12"/>
        <v>1943</v>
      </c>
      <c r="I27" s="7">
        <f t="shared" ref="I27" si="13">SUM(I22:I26)</f>
        <v>1790</v>
      </c>
      <c r="J27" s="8">
        <f t="shared" ref="J27:J29" si="14">(I27-H27)/H27</f>
        <v>-7.8744209984559957E-2</v>
      </c>
      <c r="K27" s="8">
        <f t="shared" si="1"/>
        <v>-0.23076923076923078</v>
      </c>
    </row>
    <row r="28" spans="1:11" s="19" customFormat="1" ht="11.5" x14ac:dyDescent="0.2">
      <c r="A28" s="43"/>
      <c r="B28" s="47" t="s">
        <v>22</v>
      </c>
      <c r="C28" s="48"/>
      <c r="D28" s="23">
        <f t="shared" ref="D28" si="15">SUM(D15,D21,D27)</f>
        <v>374793</v>
      </c>
      <c r="E28" s="23">
        <f t="shared" ref="E28:I28" si="16">SUM(E15,E21,E27)</f>
        <v>293963</v>
      </c>
      <c r="F28" s="23">
        <f t="shared" si="16"/>
        <v>328369</v>
      </c>
      <c r="G28" s="23">
        <f t="shared" si="16"/>
        <v>334443</v>
      </c>
      <c r="H28" s="23">
        <f t="shared" si="16"/>
        <v>350600</v>
      </c>
      <c r="I28" s="23">
        <f t="shared" si="16"/>
        <v>367880</v>
      </c>
      <c r="J28" s="25">
        <f t="shared" si="14"/>
        <v>4.9286936679977182E-2</v>
      </c>
      <c r="K28" s="25">
        <f t="shared" si="1"/>
        <v>-1.8444848222885699E-2</v>
      </c>
    </row>
    <row r="29" spans="1:11" s="17" customFormat="1" ht="14.5" customHeight="1" x14ac:dyDescent="0.2">
      <c r="A29" s="43"/>
      <c r="B29" s="55" t="s">
        <v>23</v>
      </c>
      <c r="C29" s="56"/>
      <c r="D29" s="29">
        <f t="shared" ref="D29" si="17">SUM(D9,,D28,)</f>
        <v>1121684</v>
      </c>
      <c r="E29" s="29">
        <f t="shared" ref="E29:I29" si="18">SUM(E9,,E28,)</f>
        <v>970646</v>
      </c>
      <c r="F29" s="29">
        <f t="shared" si="18"/>
        <v>1041981</v>
      </c>
      <c r="G29" s="29">
        <f t="shared" si="18"/>
        <v>1050929</v>
      </c>
      <c r="H29" s="29">
        <f t="shared" si="18"/>
        <v>1104694</v>
      </c>
      <c r="I29" s="29">
        <f t="shared" si="18"/>
        <v>1136337</v>
      </c>
      <c r="J29" s="30">
        <f t="shared" si="14"/>
        <v>2.8644131316002439E-2</v>
      </c>
      <c r="K29" s="30">
        <f t="shared" si="1"/>
        <v>1.3063393968354724E-2</v>
      </c>
    </row>
    <row r="30" spans="1:11" s="17" customFormat="1" ht="10.75" customHeight="1" x14ac:dyDescent="0.3">
      <c r="A30" s="10"/>
      <c r="B30" s="11"/>
      <c r="C30" s="12"/>
      <c r="D30" s="12"/>
      <c r="E30" s="13"/>
      <c r="F30" s="13"/>
      <c r="G30" s="14"/>
      <c r="H30" s="14"/>
      <c r="I30" s="14"/>
      <c r="J30" s="14"/>
      <c r="K30"/>
    </row>
    <row r="31" spans="1:11" ht="12.5" x14ac:dyDescent="0.25">
      <c r="A31" s="36" t="s">
        <v>24</v>
      </c>
      <c r="B31" s="16"/>
      <c r="C31" s="17"/>
      <c r="D31" s="17"/>
      <c r="E31" s="17"/>
      <c r="F31" s="17"/>
      <c r="G31" s="17"/>
      <c r="H31" s="17"/>
      <c r="I31" s="17"/>
      <c r="J31" s="17"/>
      <c r="K31" s="17"/>
    </row>
    <row r="32" spans="1:11" ht="7.75" customHeight="1" x14ac:dyDescent="0.25">
      <c r="A32" s="15"/>
      <c r="B32" s="16"/>
      <c r="C32" s="17"/>
      <c r="D32" s="17"/>
      <c r="E32" s="17"/>
      <c r="F32" s="17"/>
      <c r="G32" s="17"/>
      <c r="H32" s="17"/>
      <c r="I32" s="17"/>
      <c r="J32" s="17"/>
      <c r="K32" s="17"/>
    </row>
    <row r="33" spans="1:15" ht="12.5" x14ac:dyDescent="0.25">
      <c r="A33" s="18" t="s">
        <v>25</v>
      </c>
      <c r="B33" s="16"/>
      <c r="C33" s="17"/>
      <c r="D33" s="17"/>
      <c r="E33" s="19"/>
      <c r="F33" s="19"/>
      <c r="G33" s="19"/>
      <c r="H33" s="19"/>
      <c r="I33" s="19"/>
      <c r="J33" s="19"/>
      <c r="K33" s="19"/>
    </row>
    <row r="34" spans="1:15" ht="12.5" x14ac:dyDescent="0.25">
      <c r="A34" s="20" t="s">
        <v>26</v>
      </c>
      <c r="B34" s="37" t="s">
        <v>27</v>
      </c>
      <c r="C34" s="37"/>
      <c r="D34" s="37"/>
      <c r="E34" s="37"/>
      <c r="F34" s="37"/>
      <c r="G34" s="37"/>
      <c r="H34" s="37"/>
      <c r="I34" s="37"/>
      <c r="J34" s="37"/>
      <c r="K34" s="37"/>
    </row>
    <row r="35" spans="1:15" ht="23.25" customHeight="1" x14ac:dyDescent="0.25">
      <c r="A35" s="21" t="s">
        <v>28</v>
      </c>
      <c r="B35" s="37" t="s">
        <v>29</v>
      </c>
      <c r="C35" s="37"/>
      <c r="D35" s="37"/>
      <c r="E35" s="37"/>
      <c r="F35" s="37"/>
      <c r="G35" s="37"/>
      <c r="H35" s="37"/>
      <c r="I35" s="37"/>
      <c r="J35" s="37"/>
      <c r="K35" s="37"/>
    </row>
    <row r="36" spans="1:15" ht="32.9" customHeight="1" x14ac:dyDescent="0.25">
      <c r="A36" s="21" t="s">
        <v>30</v>
      </c>
      <c r="B36" s="38" t="s">
        <v>31</v>
      </c>
      <c r="C36" s="38"/>
      <c r="D36" s="38"/>
      <c r="E36" s="38"/>
      <c r="F36" s="38"/>
      <c r="G36" s="38"/>
      <c r="H36" s="38"/>
      <c r="I36" s="38"/>
      <c r="J36" s="38"/>
      <c r="K36" s="38"/>
      <c r="L36" s="26"/>
      <c r="M36" s="26"/>
      <c r="N36" s="26"/>
      <c r="O36" s="26"/>
    </row>
    <row r="37" spans="1:15" ht="32.9" customHeight="1" x14ac:dyDescent="0.25">
      <c r="A37" s="21" t="s">
        <v>32</v>
      </c>
      <c r="B37" s="38" t="s">
        <v>33</v>
      </c>
      <c r="C37" s="38"/>
      <c r="D37" s="38"/>
      <c r="E37" s="38"/>
      <c r="F37" s="38"/>
      <c r="G37" s="38"/>
      <c r="H37" s="38"/>
      <c r="I37" s="38"/>
      <c r="J37" s="38"/>
      <c r="K37" s="38"/>
    </row>
  </sheetData>
  <mergeCells count="15">
    <mergeCell ref="B34:K34"/>
    <mergeCell ref="B35:K35"/>
    <mergeCell ref="B36:K36"/>
    <mergeCell ref="B37:K37"/>
    <mergeCell ref="A1:K1"/>
    <mergeCell ref="A2:E2"/>
    <mergeCell ref="A3:C3"/>
    <mergeCell ref="A4:A29"/>
    <mergeCell ref="B4:B8"/>
    <mergeCell ref="B9:C9"/>
    <mergeCell ref="B10:B15"/>
    <mergeCell ref="B16:B21"/>
    <mergeCell ref="B22:B27"/>
    <mergeCell ref="B28:C28"/>
    <mergeCell ref="B29:C29"/>
  </mergeCells>
  <printOptions horizontalCentered="1"/>
  <pageMargins left="0.70866141732283472" right="0.70866141732283472" top="0.74803149606299213" bottom="0.74803149606299213" header="0.31496062992125984" footer="0.31496062992125984"/>
  <pageSetup scale="91" fitToHeight="0" orientation="landscape" r:id="rId1"/>
  <headerFooter>
    <oddFooter>&amp;L&amp;8CSB SIBA - Strategic Information and Business Applications
T:\\\&amp;F&amp;C&amp;8Page &amp;P of &amp;N&amp;R&amp;8Report Date: August 19, 2025</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C0E975266F719419D34BB86AC49394B" ma:contentTypeVersion="17" ma:contentTypeDescription="Create a new document." ma:contentTypeScope="" ma:versionID="d4066f269b9cde2885717c6735aa599f">
  <xsd:schema xmlns:xsd="http://www.w3.org/2001/XMLSchema" xmlns:xs="http://www.w3.org/2001/XMLSchema" xmlns:p="http://schemas.microsoft.com/office/2006/metadata/properties" xmlns:ns2="d24a8861-3e3a-4a24-853e-c63fd0e76b6a" xmlns:ns3="37c8a06a-198b-4bda-9c03-29bd4e689df4" targetNamespace="http://schemas.microsoft.com/office/2006/metadata/properties" ma:root="true" ma:fieldsID="7a5f2631d3d4e4a427f4983a1c4cb4b1" ns2:_="" ns3:_="">
    <xsd:import namespace="d24a8861-3e3a-4a24-853e-c63fd0e76b6a"/>
    <xsd:import namespace="37c8a06a-198b-4bda-9c03-29bd4e689df4"/>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GenerationTime" minOccurs="0"/>
                <xsd:element ref="ns2:MediaServiceEventHashCode" minOccurs="0"/>
                <xsd:element ref="ns2:MediaServiceDateTaken" minOccurs="0"/>
                <xsd:element ref="ns2:MediaServiceAutoKeyPoints" minOccurs="0"/>
                <xsd:element ref="ns2:MediaServiceKeyPoints" minOccurs="0"/>
                <xsd:element ref="ns3:SharedWithUsers" minOccurs="0"/>
                <xsd:element ref="ns3:SharedWithDetails" minOccurs="0"/>
                <xsd:element ref="ns2:MediaServiceOCR" minOccurs="0"/>
                <xsd:element ref="ns2:lcf76f155ced4ddcb4097134ff3c332f" minOccurs="0"/>
                <xsd:element ref="ns3:TaxCatchAll" minOccurs="0"/>
                <xsd:element ref="ns2:MediaServiceObjectDetectorVersions"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24a8861-3e3a-4a24-853e-c63fd0e76b6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OCR" ma:index="18" nillable="true" ma:displayName="Extracted Text" ma:internalName="MediaServiceOCR" ma:readOnly="true">
      <xsd:simpleType>
        <xsd:restriction base="dms:Note">
          <xsd:maxLength value="255"/>
        </xsd:restrictio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a9b50559-7390-452f-8d4d-780c6c1e431b"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2" nillable="true" ma:displayName="MediaServiceObjectDetectorVersions" ma:hidden="true" ma:indexed="true" ma:internalName="MediaServiceObjectDetectorVersions" ma:readOnly="true">
      <xsd:simpleType>
        <xsd:restriction base="dms:Text"/>
      </xsd:simpleType>
    </xsd:element>
    <xsd:element name="MediaLengthInSeconds" ma:index="23" nillable="true" ma:displayName="MediaLengthInSeconds" ma:hidden="true" ma:internalName="MediaLengthInSeconds" ma:readOnly="true">
      <xsd:simpleType>
        <xsd:restriction base="dms:Unknown"/>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7c8a06a-198b-4bda-9c03-29bd4e689df4"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2e54716a-ea68-4847-a365-de295bff4546}" ma:internalName="TaxCatchAll" ma:showField="CatchAllData" ma:web="37c8a06a-198b-4bda-9c03-29bd4e689df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37c8a06a-198b-4bda-9c03-29bd4e689df4" xsi:nil="true"/>
    <lcf76f155ced4ddcb4097134ff3c332f xmlns="d24a8861-3e3a-4a24-853e-c63fd0e76b6a">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7EF1FF3-AC5B-4D81-8497-298EBD701E2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24a8861-3e3a-4a24-853e-c63fd0e76b6a"/>
    <ds:schemaRef ds:uri="37c8a06a-198b-4bda-9c03-29bd4e689df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1A138E7-8E82-48B5-8FC6-9D975D1CEAEF}">
  <ds:schemaRefs>
    <ds:schemaRef ds:uri="http://schemas.microsoft.com/office/2006/metadata/properties"/>
    <ds:schemaRef ds:uri="http://schemas.microsoft.com/office/infopath/2007/PartnerControls"/>
    <ds:schemaRef ds:uri="37c8a06a-198b-4bda-9c03-29bd4e689df4"/>
    <ds:schemaRef ds:uri="d24a8861-3e3a-4a24-853e-c63fd0e76b6a"/>
  </ds:schemaRefs>
</ds:datastoreItem>
</file>

<file path=customXml/itemProps3.xml><?xml version="1.0" encoding="utf-8"?>
<ds:datastoreItem xmlns:ds="http://schemas.openxmlformats.org/officeDocument/2006/customXml" ds:itemID="{E7401FF1-0AE3-4FBA-AC2A-EEC312B7C81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FY19-20 6yr Documents Filed </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Buchanan, Helena AG:EX</dc:creator>
  <cp:keywords/>
  <dc:description/>
  <cp:lastModifiedBy>Mairs, Steven AG:EX</cp:lastModifiedBy>
  <cp:revision/>
  <dcterms:created xsi:type="dcterms:W3CDTF">2020-07-16T23:14:42Z</dcterms:created>
  <dcterms:modified xsi:type="dcterms:W3CDTF">2025-08-25T19:12:49Z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0x0101007C0E975266F719419D34BB86AC49394B</vt:lpwstr>
  </property>
  <property fmtid="{D5CDD505-2E9C-101B-9397-08002B2CF9AE}" pid="3" name="MediaServiceImageTags">
    <vt:lpwstr/>
  </property>
</Properties>
</file>