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 yWindow="-12" windowWidth="10620" windowHeight="9468"/>
  </bookViews>
  <sheets>
    <sheet name="$50 million table" sheetId="10" r:id="rId1"/>
  </sheets>
  <definedNames>
    <definedName name="_xlnm.Print_Area" localSheetId="0">'$50 million table'!$A$1:$R$132</definedName>
  </definedNames>
  <calcPr calcId="125725"/>
</workbook>
</file>

<file path=xl/calcChain.xml><?xml version="1.0" encoding="utf-8"?>
<calcChain xmlns="http://schemas.openxmlformats.org/spreadsheetml/2006/main">
  <c r="J51" i="10"/>
  <c r="J103"/>
  <c r="N59" l="1"/>
  <c r="J59"/>
  <c r="N103"/>
  <c r="N101"/>
  <c r="J101"/>
  <c r="N100"/>
  <c r="J100"/>
  <c r="N99"/>
  <c r="J99"/>
  <c r="N98"/>
  <c r="J98"/>
  <c r="N97"/>
  <c r="J97"/>
  <c r="N96"/>
  <c r="J96"/>
  <c r="N95"/>
  <c r="J95"/>
  <c r="N93"/>
  <c r="J93"/>
  <c r="N92"/>
  <c r="J92"/>
  <c r="N90"/>
  <c r="J90"/>
  <c r="N89"/>
  <c r="J89"/>
  <c r="N88"/>
  <c r="J88"/>
  <c r="N91"/>
  <c r="J91"/>
  <c r="N87"/>
  <c r="J87"/>
  <c r="N85"/>
  <c r="J85"/>
  <c r="N86"/>
  <c r="J86"/>
  <c r="N84"/>
  <c r="J84"/>
  <c r="N83"/>
  <c r="J83"/>
  <c r="N82"/>
  <c r="J82"/>
  <c r="N81"/>
  <c r="J81"/>
  <c r="H105"/>
  <c r="L105"/>
  <c r="N40"/>
  <c r="J40"/>
  <c r="N43"/>
  <c r="J43"/>
  <c r="N42"/>
  <c r="J42"/>
  <c r="R112"/>
  <c r="P112"/>
  <c r="L112"/>
  <c r="H112"/>
  <c r="N108"/>
  <c r="J108"/>
  <c r="N110"/>
  <c r="J110"/>
  <c r="R105"/>
  <c r="P105"/>
  <c r="N44"/>
  <c r="J44"/>
  <c r="N50"/>
  <c r="J50"/>
  <c r="N49"/>
  <c r="J49"/>
  <c r="N14"/>
  <c r="J14"/>
  <c r="N61"/>
  <c r="J61"/>
  <c r="N57"/>
  <c r="H114" l="1"/>
  <c r="P114"/>
  <c r="R114"/>
  <c r="J112"/>
  <c r="N112"/>
  <c r="L114"/>
  <c r="N38"/>
  <c r="J38"/>
  <c r="J57"/>
  <c r="N30"/>
  <c r="J31"/>
  <c r="H53"/>
  <c r="N78"/>
  <c r="J78"/>
  <c r="P63"/>
  <c r="H63"/>
  <c r="N60"/>
  <c r="J60"/>
  <c r="N56"/>
  <c r="J56"/>
  <c r="R55"/>
  <c r="R63" s="1"/>
  <c r="L63"/>
  <c r="R53"/>
  <c r="P53"/>
  <c r="L53"/>
  <c r="N51"/>
  <c r="R46"/>
  <c r="P46"/>
  <c r="L46"/>
  <c r="H46"/>
  <c r="N45"/>
  <c r="J45"/>
  <c r="N37"/>
  <c r="J37"/>
  <c r="N35"/>
  <c r="J35"/>
  <c r="N34"/>
  <c r="J34"/>
  <c r="N31"/>
  <c r="J30"/>
  <c r="N28"/>
  <c r="J28"/>
  <c r="N27"/>
  <c r="J27"/>
  <c r="N25"/>
  <c r="J25"/>
  <c r="N24"/>
  <c r="J24"/>
  <c r="N21"/>
  <c r="J21"/>
  <c r="R17"/>
  <c r="P17"/>
  <c r="L17"/>
  <c r="H17"/>
  <c r="J15"/>
  <c r="N13"/>
  <c r="J13"/>
  <c r="N12"/>
  <c r="J12"/>
  <c r="N11"/>
  <c r="J11"/>
  <c r="N10"/>
  <c r="J10"/>
  <c r="N105" l="1"/>
  <c r="N114" s="1"/>
  <c r="J105"/>
  <c r="J114" s="1"/>
  <c r="H65"/>
  <c r="H116" s="1"/>
  <c r="L65"/>
  <c r="L116" s="1"/>
  <c r="P65"/>
  <c r="P116" s="1"/>
  <c r="R65"/>
  <c r="R116" s="1"/>
  <c r="N17"/>
  <c r="N46"/>
  <c r="N53"/>
  <c r="J17"/>
  <c r="J46"/>
  <c r="J53"/>
  <c r="J55"/>
  <c r="J63" s="1"/>
  <c r="N55"/>
  <c r="N63" s="1"/>
  <c r="J65" l="1"/>
  <c r="J116" s="1"/>
  <c r="N65"/>
  <c r="N116" s="1"/>
</calcChain>
</file>

<file path=xl/sharedStrings.xml><?xml version="1.0" encoding="utf-8"?>
<sst xmlns="http://schemas.openxmlformats.org/spreadsheetml/2006/main" count="220" uniqueCount="145">
  <si>
    <t>Other</t>
  </si>
  <si>
    <t>Completion</t>
  </si>
  <si>
    <t>($ millions)</t>
  </si>
  <si>
    <t>Date</t>
  </si>
  <si>
    <t xml:space="preserve"> </t>
  </si>
  <si>
    <t>Total health facilities ………………………………………………………………………………………………………..</t>
  </si>
  <si>
    <t>Total transportation …………………………………………………………………………………………………………</t>
  </si>
  <si>
    <t>Fall 2010</t>
  </si>
  <si>
    <t>to</t>
  </si>
  <si>
    <t>Costs to</t>
  </si>
  <si>
    <t>Total</t>
  </si>
  <si>
    <t>Costs</t>
  </si>
  <si>
    <t>Government</t>
  </si>
  <si>
    <t>Federal</t>
  </si>
  <si>
    <t>Total Costs</t>
  </si>
  <si>
    <t>Summer 2009</t>
  </si>
  <si>
    <t>Complete</t>
  </si>
  <si>
    <t>Capital</t>
  </si>
  <si>
    <t>Projected</t>
  </si>
  <si>
    <t>Fall 2011</t>
  </si>
  <si>
    <t>University of British Columbia</t>
  </si>
  <si>
    <t>Project Financing</t>
  </si>
  <si>
    <t>Internal/</t>
  </si>
  <si>
    <t>Debt</t>
  </si>
  <si>
    <t xml:space="preserve"> Contributions</t>
  </si>
  <si>
    <t>Power generation and transmission</t>
  </si>
  <si>
    <t>Health facilities</t>
  </si>
  <si>
    <t>Transportation</t>
  </si>
  <si>
    <t>Total power generation and transmission ……………………………………………………………………………………………………</t>
  </si>
  <si>
    <t>– Government direct cost ………………………………………………………………………………………………………………………..</t>
  </si>
  <si>
    <t>– P3 contract …………………………………………………………………………………………………………………………………</t>
  </si>
  <si>
    <t>– Government direct cost ………………………………………………………………………………………………………</t>
  </si>
  <si>
    <t>– Government direct cost ……………………………………………………………………………………………………………..</t>
  </si>
  <si>
    <t>– P3 contract ………………………………………………………………………………………………………………………………………………..</t>
  </si>
  <si>
    <t>– Government direct cost ………………………………………………………………………………………………………………..</t>
  </si>
  <si>
    <t>– Government direct cost …………………………………………………………………………………………………………..</t>
  </si>
  <si>
    <t>– P3 contract ……………………………………………………………………………………………………………………………………..</t>
  </si>
  <si>
    <t>– GM Shrum G1–G4 stator replacement …………………………………………………………………………</t>
  </si>
  <si>
    <t>Fall 2012</t>
  </si>
  <si>
    <t>Spring 2011</t>
  </si>
  <si>
    <t>Fall 2014</t>
  </si>
  <si>
    <t>Total other ………………………………………………………………………………………………………………………………………..</t>
  </si>
  <si>
    <t>Winter 2013</t>
  </si>
  <si>
    <t>Spring 2012</t>
  </si>
  <si>
    <t>Fall 2013</t>
  </si>
  <si>
    <t>Summer 2013</t>
  </si>
  <si>
    <t>Assets have been put into service and only trailing costs remain.</t>
  </si>
  <si>
    <t>Taxpayer-supported</t>
  </si>
  <si>
    <t>Self-supported</t>
  </si>
  <si>
    <t xml:space="preserve">– Pharmaceutical Sciences and Centre for Drug </t>
  </si>
  <si>
    <t>Revelstoke Elementary and Secondary ………………………………………………………………………………………………..</t>
  </si>
  <si>
    <t>Chilliwack Secondary ………………………………………………………………………………………………..</t>
  </si>
  <si>
    <t>Burnaby Central Secondary ………………………………………………………………………………………………..</t>
  </si>
  <si>
    <t>Centennial Secondary ………………………………………………………………………………………………..</t>
  </si>
  <si>
    <t>Alberni District Secondary ………………………………………………………………………………………………..</t>
  </si>
  <si>
    <t>Research &amp; Development ………………………………………………………………………………………………..</t>
  </si>
  <si>
    <t>Port Mann Bridge / Highway 1 ........................................................................................</t>
  </si>
  <si>
    <t>Spring 2013</t>
  </si>
  <si>
    <t>Spring 2017</t>
  </si>
  <si>
    <t>– P3 contract …………………………………………………………………………………………………………………………………..</t>
  </si>
  <si>
    <t>Fort St. John Hospital and Residential Care ………………………………………………………….</t>
  </si>
  <si>
    <t>– P3 contract ……………………………………………………………………………………………………………………………………………..</t>
  </si>
  <si>
    <t>Vancouver Convention Centre expansion project ……………………………………………………………………………….</t>
  </si>
  <si>
    <r>
      <t>Total taxpayer-supported</t>
    </r>
    <r>
      <rPr>
        <sz val="8"/>
        <rFont val="Arial"/>
        <family val="2"/>
      </rPr>
      <t xml:space="preserve"> ............................................................................</t>
    </r>
  </si>
  <si>
    <r>
      <t>Total self-supported</t>
    </r>
    <r>
      <rPr>
        <sz val="8"/>
        <rFont val="Arial"/>
        <family val="2"/>
      </rPr>
      <t xml:space="preserve"> ............................................................................</t>
    </r>
  </si>
  <si>
    <r>
      <t>Total $50 million projects</t>
    </r>
    <r>
      <rPr>
        <sz val="8"/>
        <rFont val="Arial"/>
        <family val="2"/>
      </rPr>
      <t xml:space="preserve"> ............................................................................</t>
    </r>
  </si>
  <si>
    <t>Victoria Royal Jubilee Hospital – Patient Care Centre</t>
  </si>
  <si>
    <t>Integrated case management system……………………………………………………………………………….</t>
  </si>
  <si>
    <t>Vernon Jubilee Hospitals</t>
  </si>
  <si>
    <t xml:space="preserve">Expansions to Kelowna General and </t>
  </si>
  <si>
    <t>Fall 2016</t>
  </si>
  <si>
    <t>Fall 2015</t>
  </si>
  <si>
    <r>
      <t xml:space="preserve">– Interior to Lower Mainland transmission line </t>
    </r>
    <r>
      <rPr>
        <sz val="8"/>
        <rFont val="Arial"/>
        <family val="2"/>
      </rPr>
      <t>…………………………………………………………………………</t>
    </r>
  </si>
  <si>
    <r>
      <t xml:space="preserve">– Central Vancouver Island transmission line </t>
    </r>
    <r>
      <rPr>
        <sz val="8"/>
        <rFont val="Arial"/>
        <family val="2"/>
      </rPr>
      <t>…………………………………………………………………………</t>
    </r>
  </si>
  <si>
    <r>
      <t xml:space="preserve">– Vancouver City Central transmission </t>
    </r>
    <r>
      <rPr>
        <sz val="8"/>
        <rFont val="Arial"/>
        <family val="2"/>
      </rPr>
      <t>…………………………………………………………………………</t>
    </r>
  </si>
  <si>
    <r>
      <t xml:space="preserve">– Columbia Valley transmission </t>
    </r>
    <r>
      <rPr>
        <sz val="8"/>
        <rFont val="Arial"/>
        <family val="2"/>
      </rPr>
      <t>…………………………………………………………………………</t>
    </r>
  </si>
  <si>
    <r>
      <t xml:space="preserve">– Northwest transmission line </t>
    </r>
    <r>
      <rPr>
        <sz val="8"/>
        <rFont val="Arial"/>
        <family val="2"/>
      </rPr>
      <t>…………………………………………………………………………</t>
    </r>
  </si>
  <si>
    <t xml:space="preserve">Only projects that receive provincial funding and have been approved by Treasury Board and/or Crown corporation boards are included in this table.  Ministry service plans may include projects that still require final approval. Capital costs reflect current government accounting policy. </t>
  </si>
  <si>
    <t xml:space="preserve">– Hugh Keenleyside spillway gate reliability </t>
  </si>
  <si>
    <t>Summer 2014</t>
  </si>
  <si>
    <t>South Fraser Perimeter Road</t>
  </si>
  <si>
    <t>Fall 2017</t>
  </si>
  <si>
    <t>Figures shown are based on preliminary Treasury Board approvals.  These amounts will change after P3 contracts are finalized.</t>
  </si>
  <si>
    <t>Full-day kindergarten ………………………………………………………………………………………………..</t>
  </si>
  <si>
    <t>– Waneta Dam power expansion ……………………………………………………………………………………….</t>
  </si>
  <si>
    <t>May 2015</t>
  </si>
  <si>
    <t>Joint ventures of the Columbia Power Corporation and Columbia Basin Trust.  In October 2010, CPC/CBT reached an agreement for a partnership with Fortis Inc. to develop an electricity generating facility at the Waneta Dam south of Trail.  Capital spending information reflects 49 per cent of the total project – CPC's 32.5 per cent share combined with CBT's 16.5 per cent share.</t>
  </si>
  <si>
    <r>
      <t xml:space="preserve">– Revelstoke Unit 5 generation </t>
    </r>
    <r>
      <rPr>
        <sz val="8"/>
        <rFont val="Arial"/>
        <family val="2"/>
      </rPr>
      <t>…………………………………………………………………………</t>
    </r>
  </si>
  <si>
    <t>Insurance Corporation of British Columbia</t>
  </si>
  <si>
    <t>British Columbia Lottery Corporation</t>
  </si>
  <si>
    <t>Winter 2015</t>
  </si>
  <si>
    <t>Spring 2014</t>
  </si>
  <si>
    <t>Figures shown do not include an additional $2 million to establish an offsite access road to the facility.</t>
  </si>
  <si>
    <t>– Smart metering and infrastructure program ……………………………………………………………………………………….</t>
  </si>
  <si>
    <t>Figures shown do not include an approved project reserve of $26 million.  The Emergency Department is expected to be operational by summer 2013.</t>
  </si>
  <si>
    <t>Figures shown do not include an approved project reserve of $9 million.</t>
  </si>
  <si>
    <t>The e-Health initiative is comprised of 7 distinct projects. Figures shown reflect the total costs of the 7 Ministry of Health's provincially co-ordinated e-Health projects.  The federal government portion is an estimate based on a signed agreement with Canada Health Infoway and the actual amount may vary, depending on eligible project costs incurred.</t>
  </si>
  <si>
    <t>– Business transformation program ........................................................................................</t>
  </si>
  <si>
    <t>Figures shown do not include an approved project reserve of $4 million.</t>
  </si>
  <si>
    <t>Spring 2015</t>
  </si>
  <si>
    <t>Total costs and completion dates for these projects vary depending on the final scope.  Information shown represents current assumptions.</t>
  </si>
  <si>
    <t>Summer 2011</t>
  </si>
  <si>
    <t>TBD</t>
  </si>
  <si>
    <t>Winter 2018</t>
  </si>
  <si>
    <t>School districts</t>
  </si>
  <si>
    <t>Post-secondary institutions</t>
  </si>
  <si>
    <t>Total school districts ………………………………………………………………………………………………………..</t>
  </si>
  <si>
    <t xml:space="preserve">Lions Gate Hospital (Mental Health) </t>
  </si>
  <si>
    <r>
      <t>– Cheakamus spillway gate reliability upgrade</t>
    </r>
    <r>
      <rPr>
        <sz val="8"/>
        <rFont val="Arial"/>
        <family val="2"/>
      </rPr>
      <t xml:space="preserve"> …………………………………………………………………………</t>
    </r>
  </si>
  <si>
    <t>Fall 2018</t>
  </si>
  <si>
    <t>– Gaming management system ........................................................................................</t>
  </si>
  <si>
    <r>
      <t xml:space="preserve">Redevelopment </t>
    </r>
    <r>
      <rPr>
        <vertAlign val="superscript"/>
        <sz val="7"/>
        <rFont val="Arial"/>
        <family val="2"/>
      </rPr>
      <t>4</t>
    </r>
    <r>
      <rPr>
        <sz val="8"/>
        <rFont val="Arial"/>
        <family val="2"/>
      </rPr>
      <t>…………………………………………………………………………………………………………</t>
    </r>
  </si>
  <si>
    <t>BC Hydro has restated the capital cost of a number of its projects to conform with the move to International Financial Reporting Standards. For further details, please see Appendix I of the F2012-F2014 Amended Revenue Requirements Application currently before the BC Utilities Commission.</t>
  </si>
  <si>
    <t>Dec. 31, 2011</t>
  </si>
  <si>
    <r>
      <t xml:space="preserve">Note: Information in bold type denotes changes from the 2011/12 second </t>
    </r>
    <r>
      <rPr>
        <b/>
        <i/>
        <sz val="8"/>
        <rFont val="Arial"/>
        <family val="2"/>
      </rPr>
      <t>Quarterly Report</t>
    </r>
    <r>
      <rPr>
        <b/>
        <sz val="8"/>
        <rFont val="Arial"/>
        <family val="2"/>
      </rPr>
      <t>.</t>
    </r>
  </si>
  <si>
    <t>Summer 2012</t>
  </si>
  <si>
    <t>Northern Cancer Control Strategy</t>
  </si>
  <si>
    <t>Figures shown are based on preliminary Treasury Board approvals and do not include an approved project reserve of $37 million.  These amounts will change after P3 contracts are finalized.</t>
  </si>
  <si>
    <r>
      <t xml:space="preserve">Jim Pattison Outpatient Care and Surgery Centre </t>
    </r>
    <r>
      <rPr>
        <vertAlign val="superscript"/>
        <sz val="7"/>
        <rFont val="Arial"/>
        <family val="2"/>
      </rPr>
      <t>2, 3</t>
    </r>
  </si>
  <si>
    <r>
      <t xml:space="preserve">Surrey Emergency/Critical Care Tower </t>
    </r>
    <r>
      <rPr>
        <vertAlign val="superscript"/>
        <sz val="7"/>
        <rFont val="Arial"/>
        <family val="2"/>
      </rPr>
      <t>5</t>
    </r>
  </si>
  <si>
    <r>
      <t xml:space="preserve">Interior Heart and Surgical Centre </t>
    </r>
    <r>
      <rPr>
        <vertAlign val="superscript"/>
        <sz val="7"/>
        <rFont val="Arial"/>
        <family val="2"/>
      </rPr>
      <t>6</t>
    </r>
    <r>
      <rPr>
        <sz val="8"/>
        <rFont val="Arial"/>
        <family val="2"/>
      </rPr>
      <t>…………………………………………………………………………………………………………</t>
    </r>
  </si>
  <si>
    <r>
      <t xml:space="preserve">Children's and Women's Hospital </t>
    </r>
    <r>
      <rPr>
        <vertAlign val="superscript"/>
        <sz val="7"/>
        <rFont val="Arial"/>
        <family val="2"/>
      </rPr>
      <t>7</t>
    </r>
    <r>
      <rPr>
        <sz val="8"/>
        <rFont val="Arial"/>
        <family val="2"/>
      </rPr>
      <t>…………………………………………………………………………………………………………</t>
    </r>
  </si>
  <si>
    <t>Winter 2012</t>
  </si>
  <si>
    <t>Winter 2014</t>
  </si>
  <si>
    <r>
      <t xml:space="preserve">Sierra Yoyo-Desan Road upgrade </t>
    </r>
    <r>
      <rPr>
        <vertAlign val="superscript"/>
        <sz val="7"/>
        <rFont val="Arial"/>
        <family val="2"/>
      </rPr>
      <t>8</t>
    </r>
    <r>
      <rPr>
        <sz val="8"/>
        <rFont val="Arial"/>
        <family val="2"/>
      </rPr>
      <t>…………………………………………………………………………………………………………………………………</t>
    </r>
  </si>
  <si>
    <r>
      <t xml:space="preserve">BC Place redevelopment </t>
    </r>
    <r>
      <rPr>
        <vertAlign val="superscript"/>
        <sz val="7"/>
        <rFont val="Arial"/>
        <family val="2"/>
      </rPr>
      <t>9</t>
    </r>
    <r>
      <rPr>
        <sz val="8"/>
        <rFont val="Arial"/>
        <family val="2"/>
      </rPr>
      <t>……………………………………………………………………………….</t>
    </r>
  </si>
  <si>
    <r>
      <t xml:space="preserve">Surrey Pretrial Service Centre expansion </t>
    </r>
    <r>
      <rPr>
        <vertAlign val="superscript"/>
        <sz val="7"/>
        <rFont val="Arial"/>
        <family val="2"/>
      </rPr>
      <t>10</t>
    </r>
  </si>
  <si>
    <r>
      <t xml:space="preserve">e-Health initiative </t>
    </r>
    <r>
      <rPr>
        <vertAlign val="superscript"/>
        <sz val="7"/>
        <rFont val="Arial"/>
        <family val="2"/>
      </rPr>
      <t>11</t>
    </r>
    <r>
      <rPr>
        <sz val="8"/>
        <rFont val="Arial"/>
        <family val="2"/>
      </rPr>
      <t>…………………………………………………………………………………………………………</t>
    </r>
  </si>
  <si>
    <r>
      <t xml:space="preserve">BC Hydro </t>
    </r>
    <r>
      <rPr>
        <vertAlign val="superscript"/>
        <sz val="7"/>
        <rFont val="Arial"/>
        <family val="2"/>
      </rPr>
      <t>12</t>
    </r>
  </si>
  <si>
    <r>
      <t xml:space="preserve">– Fort Nelson generating station upgrade </t>
    </r>
    <r>
      <rPr>
        <vertAlign val="superscript"/>
        <sz val="7"/>
        <rFont val="Arial"/>
        <family val="2"/>
      </rPr>
      <t>13</t>
    </r>
    <r>
      <rPr>
        <sz val="8"/>
        <rFont val="Arial"/>
        <family val="2"/>
      </rPr>
      <t>…………………………………………………………………………</t>
    </r>
  </si>
  <si>
    <r>
      <t xml:space="preserve">– Stave Falls spillway gate reliability upgrade </t>
    </r>
    <r>
      <rPr>
        <vertAlign val="superscript"/>
        <sz val="7"/>
        <rFont val="Arial"/>
        <family val="2"/>
      </rPr>
      <t>13</t>
    </r>
    <r>
      <rPr>
        <sz val="8"/>
        <rFont val="Arial"/>
        <family val="2"/>
      </rPr>
      <t>…………………………………………………………………………</t>
    </r>
  </si>
  <si>
    <r>
      <t xml:space="preserve">– Dawson Creek area reinforcement </t>
    </r>
    <r>
      <rPr>
        <vertAlign val="superscript"/>
        <sz val="7"/>
        <rFont val="Arial"/>
        <family val="2"/>
      </rPr>
      <t>13</t>
    </r>
    <r>
      <rPr>
        <sz val="8"/>
        <rFont val="Arial"/>
        <family val="2"/>
      </rPr>
      <t>…………………………………………………………………………</t>
    </r>
  </si>
  <si>
    <r>
      <t xml:space="preserve">– Mica gas insulated switchgear replacement </t>
    </r>
    <r>
      <rPr>
        <vertAlign val="superscript"/>
        <sz val="7"/>
        <rFont val="Arial"/>
        <family val="2"/>
      </rPr>
      <t>13</t>
    </r>
    <r>
      <rPr>
        <sz val="8"/>
        <rFont val="Arial"/>
        <family val="2"/>
      </rPr>
      <t>…………………………………………………………………………</t>
    </r>
  </si>
  <si>
    <r>
      <t xml:space="preserve">– Seymour Arm series capacitor </t>
    </r>
    <r>
      <rPr>
        <vertAlign val="superscript"/>
        <sz val="7"/>
        <rFont val="Arial"/>
        <family val="2"/>
      </rPr>
      <t>13</t>
    </r>
    <r>
      <rPr>
        <sz val="8"/>
        <rFont val="Arial"/>
        <family val="2"/>
      </rPr>
      <t>…………………………………………………………………………</t>
    </r>
  </si>
  <si>
    <r>
      <t xml:space="preserve">upgrade </t>
    </r>
    <r>
      <rPr>
        <vertAlign val="superscript"/>
        <sz val="7"/>
        <rFont val="Arial"/>
        <family val="2"/>
      </rPr>
      <t>13</t>
    </r>
    <r>
      <rPr>
        <sz val="8"/>
        <rFont val="Arial"/>
        <family val="2"/>
      </rPr>
      <t>…………………………………………………………………………</t>
    </r>
  </si>
  <si>
    <r>
      <t xml:space="preserve">– GM Shrum units 1 to 5 turbine upgrade </t>
    </r>
    <r>
      <rPr>
        <vertAlign val="superscript"/>
        <sz val="7"/>
        <rFont val="Arial"/>
        <family val="2"/>
      </rPr>
      <t>13</t>
    </r>
    <r>
      <rPr>
        <sz val="8"/>
        <rFont val="Arial"/>
        <family val="2"/>
      </rPr>
      <t>…………………………………………………………………………</t>
    </r>
  </si>
  <si>
    <r>
      <t xml:space="preserve">– Mica units 5 and 6 project </t>
    </r>
    <r>
      <rPr>
        <vertAlign val="superscript"/>
        <sz val="7"/>
        <rFont val="Arial"/>
        <family val="2"/>
      </rPr>
      <t>13</t>
    </r>
    <r>
      <rPr>
        <sz val="8"/>
        <rFont val="Arial"/>
        <family val="2"/>
      </rPr>
      <t>…………………………………………………………………………</t>
    </r>
  </si>
  <si>
    <r>
      <t xml:space="preserve">– Ruskin Dam safety and powerhouse upgrade </t>
    </r>
    <r>
      <rPr>
        <vertAlign val="superscript"/>
        <sz val="7"/>
        <rFont val="Arial"/>
        <family val="2"/>
      </rPr>
      <t>13</t>
    </r>
    <r>
      <rPr>
        <sz val="8"/>
        <rFont val="Arial"/>
        <family val="2"/>
      </rPr>
      <t xml:space="preserve"> …………………………………………………………………………</t>
    </r>
  </si>
  <si>
    <r>
      <t xml:space="preserve">– Southern Interior series compensation </t>
    </r>
    <r>
      <rPr>
        <vertAlign val="superscript"/>
        <sz val="7"/>
        <rFont val="Arial"/>
        <family val="2"/>
      </rPr>
      <t>13</t>
    </r>
    <r>
      <rPr>
        <sz val="8"/>
        <rFont val="Arial"/>
        <family val="2"/>
      </rPr>
      <t>…………………………………………………………………………</t>
    </r>
  </si>
  <si>
    <r>
      <t xml:space="preserve">– John Hart replacement </t>
    </r>
    <r>
      <rPr>
        <vertAlign val="superscript"/>
        <sz val="7"/>
        <rFont val="Arial"/>
        <family val="2"/>
      </rPr>
      <t>13</t>
    </r>
    <r>
      <rPr>
        <sz val="8"/>
        <rFont val="Arial"/>
        <family val="2"/>
      </rPr>
      <t xml:space="preserve"> …………………………………………………………………………</t>
    </r>
  </si>
  <si>
    <r>
      <t xml:space="preserve">Columbia River power projects </t>
    </r>
    <r>
      <rPr>
        <vertAlign val="superscript"/>
        <sz val="7"/>
        <rFont val="Arial"/>
        <family val="2"/>
      </rPr>
      <t>14</t>
    </r>
  </si>
  <si>
    <t>Figures shown do not include a $50 million capital reserve for future oil and gas access road development in the Northern Rockies area.</t>
  </si>
  <si>
    <r>
      <t xml:space="preserve">Table 1.19   Capital Expenditure Projects Greater Than $50 million </t>
    </r>
    <r>
      <rPr>
        <b/>
        <vertAlign val="superscript"/>
        <sz val="9"/>
        <rFont val="Arial"/>
        <family val="2"/>
      </rPr>
      <t xml:space="preserve">1 </t>
    </r>
    <r>
      <rPr>
        <b/>
        <sz val="9"/>
        <rFont val="Arial"/>
        <family val="2"/>
      </rPr>
      <t>(</t>
    </r>
    <r>
      <rPr>
        <b/>
        <i/>
        <sz val="9"/>
        <rFont val="Arial"/>
        <family val="2"/>
      </rPr>
      <t>continued</t>
    </r>
    <r>
      <rPr>
        <b/>
        <sz val="9"/>
        <rFont val="Arial"/>
        <family val="2"/>
      </rPr>
      <t>)</t>
    </r>
  </si>
  <si>
    <r>
      <t xml:space="preserve">Table 1.19   Capital Expenditure Projects Greater Than $50 million </t>
    </r>
    <r>
      <rPr>
        <b/>
        <vertAlign val="superscript"/>
        <sz val="9"/>
        <rFont val="Arial"/>
        <family val="2"/>
      </rPr>
      <t>1</t>
    </r>
  </si>
  <si>
    <t>The BC Place redevelopment project achieved substantial completion in September 2011.  Work to complete the project continued through the fall of 2011 and is expected to last until the spring of 2012.  Remaining work items include completion and commissioning of the fixed and retractable roof components, various upgrades (e.g. mechanical and electrical upgrades), and resolution of any contractor claims.</t>
  </si>
</sst>
</file>

<file path=xl/styles.xml><?xml version="1.0" encoding="utf-8"?>
<styleSheet xmlns="http://schemas.openxmlformats.org/spreadsheetml/2006/main">
  <numFmts count="1">
    <numFmt numFmtId="164" formatCode="_(* #,##0_);_(* \(#,##0\);_(* &quot;-&quot;_);_(@_)"/>
  </numFmts>
  <fonts count="22">
    <font>
      <sz val="10"/>
      <name val="Tahoma"/>
    </font>
    <font>
      <sz val="10"/>
      <name val="Tahoma"/>
      <family val="2"/>
    </font>
    <font>
      <b/>
      <sz val="10"/>
      <name val="Arial"/>
      <family val="2"/>
    </font>
    <font>
      <sz val="9"/>
      <name val="Arial"/>
      <family val="2"/>
    </font>
    <font>
      <sz val="7"/>
      <name val="Arial"/>
      <family val="2"/>
    </font>
    <font>
      <vertAlign val="superscript"/>
      <sz val="7"/>
      <name val="Arial"/>
      <family val="2"/>
    </font>
    <font>
      <sz val="8"/>
      <name val="Arial"/>
      <family val="2"/>
    </font>
    <font>
      <vertAlign val="superscript"/>
      <sz val="8"/>
      <name val="Arial"/>
      <family val="2"/>
    </font>
    <font>
      <b/>
      <sz val="8"/>
      <name val="Arial"/>
      <family val="2"/>
    </font>
    <font>
      <b/>
      <sz val="7"/>
      <name val="Arial"/>
      <family val="2"/>
    </font>
    <font>
      <sz val="10"/>
      <name val="Arial"/>
      <family val="2"/>
    </font>
    <font>
      <b/>
      <i/>
      <sz val="8"/>
      <name val="Arial"/>
      <family val="2"/>
    </font>
    <font>
      <b/>
      <vertAlign val="superscript"/>
      <sz val="9"/>
      <name val="Arial"/>
      <family val="2"/>
    </font>
    <font>
      <sz val="10"/>
      <name val="Arial"/>
      <family val="2"/>
    </font>
    <font>
      <sz val="10"/>
      <name val="Tahoma"/>
      <family val="2"/>
    </font>
    <font>
      <b/>
      <sz val="9"/>
      <name val="Arial"/>
      <family val="2"/>
    </font>
    <font>
      <b/>
      <i/>
      <sz val="9"/>
      <name val="Arial"/>
      <family val="2"/>
    </font>
    <font>
      <sz val="8"/>
      <name val="Tahoma"/>
      <family val="2"/>
    </font>
    <font>
      <u val="singleAccounting"/>
      <sz val="8"/>
      <name val="Arial"/>
      <family val="2"/>
    </font>
    <font>
      <b/>
      <u val="singleAccounting"/>
      <sz val="8"/>
      <name val="Arial"/>
      <family val="2"/>
    </font>
    <font>
      <i/>
      <sz val="8"/>
      <name val="Arial"/>
      <family val="2"/>
    </font>
    <font>
      <b/>
      <u val="doubleAccounting"/>
      <sz val="8"/>
      <name val="Arial"/>
      <family val="2"/>
    </font>
  </fonts>
  <fills count="3">
    <fill>
      <patternFill patternType="none"/>
    </fill>
    <fill>
      <patternFill patternType="gray125"/>
    </fill>
    <fill>
      <patternFill patternType="solid">
        <fgColor indexed="4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13" fillId="0" borderId="0"/>
  </cellStyleXfs>
  <cellXfs count="126">
    <xf numFmtId="0" fontId="0" fillId="0" borderId="0" xfId="0"/>
    <xf numFmtId="0" fontId="0" fillId="0" borderId="0" xfId="0" applyBorder="1"/>
    <xf numFmtId="0" fontId="2" fillId="0" borderId="0" xfId="0" applyFont="1" applyBorder="1" applyAlignment="1">
      <alignment vertical="center"/>
    </xf>
    <xf numFmtId="0" fontId="4" fillId="0" borderId="0" xfId="0" applyFont="1" applyBorder="1"/>
    <xf numFmtId="0" fontId="4" fillId="0" borderId="0" xfId="0" applyFont="1" applyBorder="1" applyAlignment="1">
      <alignment horizontal="right"/>
    </xf>
    <xf numFmtId="164" fontId="4" fillId="0" borderId="0" xfId="0" applyNumberFormat="1" applyFont="1" applyBorder="1"/>
    <xf numFmtId="0" fontId="6" fillId="0" borderId="0" xfId="0" applyFont="1" applyBorder="1"/>
    <xf numFmtId="164" fontId="6" fillId="0" borderId="0" xfId="0" applyNumberFormat="1" applyFont="1" applyBorder="1"/>
    <xf numFmtId="0" fontId="7" fillId="0" borderId="0" xfId="0" quotePrefix="1" applyFont="1" applyBorder="1" applyAlignment="1">
      <alignment horizontal="left"/>
    </xf>
    <xf numFmtId="0" fontId="3" fillId="0" borderId="0" xfId="0" applyFont="1" applyBorder="1"/>
    <xf numFmtId="164" fontId="3" fillId="0" borderId="0" xfId="0" applyNumberFormat="1" applyFont="1" applyBorder="1"/>
    <xf numFmtId="0" fontId="8" fillId="0" borderId="0" xfId="0" applyFont="1" applyBorder="1" applyAlignment="1">
      <alignment vertical="center"/>
    </xf>
    <xf numFmtId="0" fontId="6" fillId="0" borderId="0" xfId="0" applyFont="1" applyBorder="1" applyAlignment="1">
      <alignment horizontal="right"/>
    </xf>
    <xf numFmtId="0" fontId="4" fillId="0" borderId="0" xfId="0" quotePrefix="1" applyFont="1" applyBorder="1" applyAlignment="1">
      <alignment horizontal="right"/>
    </xf>
    <xf numFmtId="164" fontId="9" fillId="0" borderId="0" xfId="0" applyNumberFormat="1" applyFont="1" applyBorder="1"/>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quotePrefix="1" applyFont="1" applyBorder="1" applyAlignment="1">
      <alignment horizontal="center" vertical="center"/>
    </xf>
    <xf numFmtId="0" fontId="5" fillId="0" borderId="1" xfId="0" quotePrefix="1" applyFont="1" applyBorder="1" applyAlignment="1">
      <alignment vertical="center"/>
    </xf>
    <xf numFmtId="0" fontId="10" fillId="0" borderId="0" xfId="0" applyFont="1" applyBorder="1"/>
    <xf numFmtId="0" fontId="2" fillId="0" borderId="0" xfId="0" applyFont="1" applyBorder="1"/>
    <xf numFmtId="0" fontId="6" fillId="0" borderId="1" xfId="0" applyFont="1" applyBorder="1"/>
    <xf numFmtId="0" fontId="1" fillId="0" borderId="0" xfId="0" applyFont="1" applyBorder="1"/>
    <xf numFmtId="164" fontId="6" fillId="0" borderId="1" xfId="0" applyNumberFormat="1" applyFont="1" applyBorder="1"/>
    <xf numFmtId="0" fontId="6" fillId="0" borderId="1" xfId="0" applyFont="1" applyBorder="1" applyAlignment="1">
      <alignment horizontal="right"/>
    </xf>
    <xf numFmtId="0" fontId="3" fillId="0" borderId="1" xfId="0" applyFont="1" applyBorder="1"/>
    <xf numFmtId="164" fontId="3" fillId="0" borderId="1" xfId="0" applyNumberFormat="1" applyFont="1" applyBorder="1"/>
    <xf numFmtId="0" fontId="4" fillId="2" borderId="0"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0" xfId="0" applyFont="1" applyFill="1" applyBorder="1"/>
    <xf numFmtId="164" fontId="6" fillId="2" borderId="0" xfId="0" applyNumberFormat="1" applyFont="1" applyFill="1" applyBorder="1"/>
    <xf numFmtId="164" fontId="3" fillId="2" borderId="1" xfId="0" applyNumberFormat="1" applyFont="1" applyFill="1" applyBorder="1"/>
    <xf numFmtId="49" fontId="4" fillId="0" borderId="0" xfId="0" applyNumberFormat="1" applyFont="1" applyBorder="1" applyAlignment="1">
      <alignment horizontal="right" vertical="center"/>
    </xf>
    <xf numFmtId="49" fontId="4" fillId="0" borderId="0" xfId="0" applyNumberFormat="1" applyFont="1" applyBorder="1" applyAlignment="1">
      <alignment horizontal="right"/>
    </xf>
    <xf numFmtId="49" fontId="4" fillId="0" borderId="1" xfId="0" applyNumberFormat="1" applyFont="1" applyBorder="1" applyAlignment="1">
      <alignment horizontal="right"/>
    </xf>
    <xf numFmtId="49" fontId="4" fillId="0" borderId="0" xfId="0" quotePrefix="1" applyNumberFormat="1" applyFont="1" applyBorder="1" applyAlignment="1">
      <alignment horizontal="right"/>
    </xf>
    <xf numFmtId="164" fontId="6" fillId="0" borderId="0" xfId="0" applyNumberFormat="1" applyFont="1" applyBorder="1" applyAlignment="1">
      <alignment horizontal="right"/>
    </xf>
    <xf numFmtId="0" fontId="4" fillId="0" borderId="2" xfId="0" applyFont="1" applyBorder="1" applyAlignment="1">
      <alignment horizontal="center" vertical="center" wrapText="1"/>
    </xf>
    <xf numFmtId="0" fontId="4" fillId="0" borderId="2" xfId="0" applyFont="1" applyBorder="1"/>
    <xf numFmtId="0" fontId="4" fillId="0" borderId="2" xfId="0" applyFont="1" applyBorder="1" applyAlignment="1">
      <alignment horizontal="center" vertical="center"/>
    </xf>
    <xf numFmtId="0" fontId="4" fillId="0" borderId="2" xfId="0" applyFont="1" applyBorder="1" applyAlignment="1">
      <alignment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2" xfId="0" applyFont="1" applyBorder="1" applyAlignment="1">
      <alignment horizontal="right"/>
    </xf>
    <xf numFmtId="0" fontId="6" fillId="0" borderId="2" xfId="0" applyFont="1" applyBorder="1"/>
    <xf numFmtId="164" fontId="6" fillId="0" borderId="2" xfId="0" applyNumberFormat="1" applyFont="1" applyBorder="1"/>
    <xf numFmtId="164" fontId="6" fillId="2" borderId="2" xfId="0" applyNumberFormat="1" applyFont="1" applyFill="1" applyBorder="1"/>
    <xf numFmtId="49" fontId="4" fillId="0" borderId="0" xfId="0" quotePrefix="1" applyNumberFormat="1" applyFont="1" applyBorder="1" applyAlignment="1">
      <alignment horizontal="right" vertical="center"/>
    </xf>
    <xf numFmtId="0" fontId="7" fillId="0" borderId="0" xfId="0" quotePrefix="1" applyFont="1" applyBorder="1" applyAlignment="1">
      <alignment horizontal="left" vertical="center"/>
    </xf>
    <xf numFmtId="0" fontId="4" fillId="0" borderId="0" xfId="0" applyFont="1" applyBorder="1" applyAlignment="1"/>
    <xf numFmtId="1" fontId="5" fillId="0" borderId="0" xfId="0" quotePrefix="1" applyNumberFormat="1" applyFont="1" applyBorder="1" applyAlignment="1">
      <alignment horizontal="right"/>
    </xf>
    <xf numFmtId="0" fontId="14" fillId="0" borderId="0" xfId="0" applyFont="1" applyBorder="1"/>
    <xf numFmtId="0" fontId="0" fillId="0" borderId="0" xfId="0" applyFill="1" applyBorder="1"/>
    <xf numFmtId="164" fontId="4" fillId="0" borderId="0" xfId="0" applyNumberFormat="1" applyFont="1" applyFill="1" applyBorder="1"/>
    <xf numFmtId="49" fontId="4" fillId="0" borderId="0" xfId="0" applyNumberFormat="1" applyFont="1" applyFill="1" applyBorder="1" applyAlignment="1">
      <alignment horizontal="right" vertical="center"/>
    </xf>
    <xf numFmtId="0" fontId="6" fillId="0" borderId="0" xfId="0" applyFont="1" applyFill="1" applyBorder="1" applyAlignment="1">
      <alignment horizontal="right"/>
    </xf>
    <xf numFmtId="49" fontId="4" fillId="0" borderId="0" xfId="0" applyNumberFormat="1" applyFont="1" applyFill="1" applyBorder="1" applyAlignment="1">
      <alignment horizontal="right"/>
    </xf>
    <xf numFmtId="0" fontId="7" fillId="0" borderId="0" xfId="0" quotePrefix="1" applyFont="1" applyFill="1" applyBorder="1" applyAlignment="1">
      <alignment horizontal="left"/>
    </xf>
    <xf numFmtId="164" fontId="6" fillId="0" borderId="0" xfId="0" applyNumberFormat="1" applyFont="1" applyFill="1" applyBorder="1"/>
    <xf numFmtId="164" fontId="8" fillId="0" borderId="0" xfId="0" applyNumberFormat="1" applyFont="1" applyFill="1" applyBorder="1"/>
    <xf numFmtId="17" fontId="4" fillId="0" borderId="1" xfId="0" quotePrefix="1" applyNumberFormat="1" applyFont="1" applyBorder="1" applyAlignment="1">
      <alignment horizontal="right"/>
    </xf>
    <xf numFmtId="164" fontId="8" fillId="0" borderId="0" xfId="0" applyNumberFormat="1" applyFont="1" applyBorder="1"/>
    <xf numFmtId="0" fontId="8" fillId="0" borderId="0" xfId="0" applyFont="1" applyBorder="1"/>
    <xf numFmtId="0" fontId="6" fillId="0" borderId="0" xfId="0" applyFont="1" applyBorder="1" applyAlignment="1">
      <alignment vertical="center"/>
    </xf>
    <xf numFmtId="49" fontId="6" fillId="0" borderId="0" xfId="0" applyNumberFormat="1" applyFont="1" applyBorder="1" applyAlignment="1">
      <alignment horizontal="right"/>
    </xf>
    <xf numFmtId="0" fontId="6" fillId="0" borderId="0" xfId="0" quotePrefix="1" applyFont="1" applyBorder="1" applyAlignment="1">
      <alignment horizontal="right" vertical="center"/>
    </xf>
    <xf numFmtId="164" fontId="6" fillId="0" borderId="0" xfId="0" applyNumberFormat="1" applyFont="1" applyBorder="1" applyAlignment="1">
      <alignment vertical="center"/>
    </xf>
    <xf numFmtId="164" fontId="8" fillId="0" borderId="0" xfId="0" applyNumberFormat="1" applyFont="1" applyBorder="1" applyAlignment="1">
      <alignment vertical="center"/>
    </xf>
    <xf numFmtId="164" fontId="6" fillId="2" borderId="0" xfId="0" applyNumberFormat="1" applyFont="1" applyFill="1" applyBorder="1" applyAlignment="1">
      <alignment vertical="center"/>
    </xf>
    <xf numFmtId="164" fontId="6" fillId="0" borderId="0" xfId="0" applyNumberFormat="1" applyFont="1" applyFill="1" applyBorder="1" applyAlignment="1">
      <alignment vertical="center"/>
    </xf>
    <xf numFmtId="0" fontId="6" fillId="0" borderId="0" xfId="0" applyFont="1" applyFill="1" applyBorder="1" applyAlignment="1">
      <alignment vertical="center"/>
    </xf>
    <xf numFmtId="164" fontId="18" fillId="0" borderId="0" xfId="0" applyNumberFormat="1" applyFont="1" applyBorder="1" applyAlignment="1">
      <alignment vertical="center"/>
    </xf>
    <xf numFmtId="164" fontId="18" fillId="0" borderId="0" xfId="0" applyNumberFormat="1" applyFont="1" applyBorder="1"/>
    <xf numFmtId="49" fontId="6" fillId="0" borderId="1" xfId="0" applyNumberFormat="1" applyFont="1" applyBorder="1" applyAlignment="1">
      <alignment horizontal="right"/>
    </xf>
    <xf numFmtId="164" fontId="6" fillId="2" borderId="1" xfId="0" applyNumberFormat="1" applyFont="1" applyFill="1" applyBorder="1"/>
    <xf numFmtId="0" fontId="8" fillId="0" borderId="2" xfId="0" applyFont="1" applyBorder="1"/>
    <xf numFmtId="0" fontId="6" fillId="0" borderId="2" xfId="0" applyFont="1" applyBorder="1" applyAlignment="1">
      <alignment horizontal="right"/>
    </xf>
    <xf numFmtId="0" fontId="6" fillId="0" borderId="0" xfId="0" quotePrefix="1" applyFont="1" applyBorder="1" applyAlignment="1">
      <alignment horizontal="right"/>
    </xf>
    <xf numFmtId="0" fontId="8" fillId="0" borderId="0" xfId="0" applyFont="1" applyFill="1" applyBorder="1"/>
    <xf numFmtId="0" fontId="8" fillId="0" borderId="0" xfId="0" applyFont="1" applyFill="1" applyBorder="1" applyAlignment="1">
      <alignment vertical="center"/>
    </xf>
    <xf numFmtId="0" fontId="6" fillId="0" borderId="0" xfId="0" quotePrefix="1" applyFont="1" applyFill="1" applyBorder="1" applyAlignment="1">
      <alignment horizontal="right" vertical="center"/>
    </xf>
    <xf numFmtId="0" fontId="7" fillId="0" borderId="0" xfId="0" quotePrefix="1" applyFont="1" applyFill="1" applyBorder="1" applyAlignment="1">
      <alignment horizontal="left" vertical="center"/>
    </xf>
    <xf numFmtId="0" fontId="6" fillId="0" borderId="0" xfId="0" applyFont="1" applyFill="1" applyBorder="1"/>
    <xf numFmtId="164" fontId="19" fillId="0" borderId="0" xfId="0" applyNumberFormat="1" applyFont="1" applyBorder="1"/>
    <xf numFmtId="0" fontId="6" fillId="0" borderId="0" xfId="0" applyFont="1" applyBorder="1" applyAlignment="1">
      <alignment horizontal="center"/>
    </xf>
    <xf numFmtId="0" fontId="6" fillId="2" borderId="0" xfId="0" applyFont="1" applyFill="1" applyBorder="1"/>
    <xf numFmtId="17" fontId="6" fillId="0" borderId="0" xfId="0" quotePrefix="1" applyNumberFormat="1" applyFont="1" applyBorder="1" applyAlignment="1">
      <alignment horizontal="right"/>
    </xf>
    <xf numFmtId="164" fontId="6" fillId="0" borderId="0" xfId="0" applyNumberFormat="1" applyFont="1" applyFill="1" applyBorder="1" applyAlignment="1">
      <alignment horizontal="right"/>
    </xf>
    <xf numFmtId="0" fontId="20" fillId="0" borderId="0" xfId="0" applyFont="1" applyBorder="1"/>
    <xf numFmtId="0" fontId="20" fillId="0" borderId="1" xfId="0" applyFont="1" applyBorder="1"/>
    <xf numFmtId="0" fontId="6" fillId="0" borderId="1" xfId="0" applyFont="1" applyBorder="1" applyAlignment="1"/>
    <xf numFmtId="0" fontId="6" fillId="0" borderId="0" xfId="0" applyFont="1" applyBorder="1" applyAlignment="1"/>
    <xf numFmtId="0" fontId="6" fillId="0" borderId="1" xfId="0" applyFont="1" applyBorder="1" applyAlignment="1">
      <alignment vertical="center"/>
    </xf>
    <xf numFmtId="164" fontId="6" fillId="0" borderId="1" xfId="0" applyNumberFormat="1" applyFont="1" applyBorder="1" applyAlignment="1">
      <alignment vertical="center"/>
    </xf>
    <xf numFmtId="0" fontId="7" fillId="0" borderId="1" xfId="0" quotePrefix="1" applyFont="1" applyBorder="1" applyAlignment="1">
      <alignment horizontal="left"/>
    </xf>
    <xf numFmtId="164" fontId="6" fillId="0" borderId="1" xfId="0" applyNumberFormat="1" applyFont="1" applyBorder="1" applyAlignment="1">
      <alignment horizontal="right"/>
    </xf>
    <xf numFmtId="49" fontId="6" fillId="0" borderId="0" xfId="0" quotePrefix="1" applyNumberFormat="1" applyFont="1" applyBorder="1" applyAlignment="1">
      <alignment horizontal="right"/>
    </xf>
    <xf numFmtId="164" fontId="21" fillId="0" borderId="0" xfId="0" applyNumberFormat="1" applyFont="1" applyBorder="1"/>
    <xf numFmtId="0" fontId="6" fillId="0" borderId="0" xfId="0" applyFont="1" applyBorder="1" applyAlignment="1">
      <alignment horizontal="left" vertical="center" indent="1"/>
    </xf>
    <xf numFmtId="164" fontId="18" fillId="0" borderId="0" xfId="0" applyNumberFormat="1" applyFont="1" applyFill="1" applyBorder="1"/>
    <xf numFmtId="164" fontId="18" fillId="0" borderId="0" xfId="0" applyNumberFormat="1" applyFont="1" applyFill="1" applyBorder="1" applyAlignment="1">
      <alignment vertical="center"/>
    </xf>
    <xf numFmtId="164" fontId="6" fillId="0" borderId="0" xfId="0" applyNumberFormat="1" applyFont="1" applyBorder="1" applyAlignment="1">
      <alignment horizontal="right" vertical="center"/>
    </xf>
    <xf numFmtId="164" fontId="6" fillId="2" borderId="0" xfId="0" applyNumberFormat="1" applyFont="1" applyFill="1" applyBorder="1" applyAlignment="1">
      <alignment horizontal="right"/>
    </xf>
    <xf numFmtId="164" fontId="19" fillId="0" borderId="0" xfId="0" applyNumberFormat="1" applyFont="1" applyBorder="1" applyAlignment="1">
      <alignment vertical="center"/>
    </xf>
    <xf numFmtId="164" fontId="5" fillId="0" borderId="0" xfId="0" quotePrefix="1" applyNumberFormat="1" applyFont="1" applyBorder="1" applyAlignment="1">
      <alignment horizontal="right" vertical="top"/>
    </xf>
    <xf numFmtId="17" fontId="4" fillId="0" borderId="0" xfId="0" quotePrefix="1" applyNumberFormat="1" applyFont="1" applyBorder="1" applyAlignment="1">
      <alignment horizontal="right"/>
    </xf>
    <xf numFmtId="164" fontId="18" fillId="0" borderId="0" xfId="0" applyNumberFormat="1" applyFont="1" applyBorder="1" applyAlignment="1">
      <alignment horizontal="right" vertical="center"/>
    </xf>
    <xf numFmtId="164" fontId="18" fillId="0" borderId="0" xfId="0" applyNumberFormat="1" applyFont="1" applyBorder="1" applyAlignment="1">
      <alignment horizontal="right"/>
    </xf>
    <xf numFmtId="49" fontId="9" fillId="0" borderId="0" xfId="0" applyNumberFormat="1" applyFont="1" applyBorder="1" applyAlignment="1">
      <alignment horizontal="right"/>
    </xf>
    <xf numFmtId="49" fontId="9" fillId="0" borderId="0" xfId="0" applyNumberFormat="1" applyFont="1" applyBorder="1" applyAlignment="1">
      <alignment horizontal="right" vertical="center"/>
    </xf>
    <xf numFmtId="49" fontId="9" fillId="0" borderId="0" xfId="0" quotePrefix="1" applyNumberFormat="1" applyFont="1" applyBorder="1" applyAlignment="1">
      <alignment horizontal="right"/>
    </xf>
    <xf numFmtId="0" fontId="4" fillId="0" borderId="0" xfId="1" applyFont="1" applyBorder="1" applyAlignment="1">
      <alignment vertical="center" wrapText="1"/>
    </xf>
    <xf numFmtId="0" fontId="13" fillId="0" borderId="0" xfId="1" applyAlignment="1">
      <alignment vertical="center" wrapText="1"/>
    </xf>
    <xf numFmtId="0" fontId="4" fillId="0" borderId="0" xfId="0" applyFont="1" applyBorder="1" applyAlignment="1">
      <alignment vertical="center" wrapText="1"/>
    </xf>
    <xf numFmtId="0" fontId="0" fillId="0" borderId="0" xfId="0" applyAlignment="1">
      <alignment vertical="center" wrapText="1"/>
    </xf>
    <xf numFmtId="0" fontId="4" fillId="0" borderId="0" xfId="0" applyFont="1" applyFill="1" applyBorder="1" applyAlignment="1">
      <alignment vertical="center" wrapText="1"/>
    </xf>
    <xf numFmtId="0" fontId="0" fillId="0" borderId="0" xfId="0" applyFill="1" applyAlignment="1">
      <alignment vertical="center" wrapText="1"/>
    </xf>
    <xf numFmtId="0" fontId="4" fillId="0" borderId="0" xfId="0" applyFont="1" applyAlignment="1">
      <alignment horizontal="left" vertical="center" wrapText="1"/>
    </xf>
    <xf numFmtId="0" fontId="11" fillId="0" borderId="0" xfId="0" applyFont="1" applyBorder="1" applyAlignment="1">
      <alignment horizontal="center" wrapText="1"/>
    </xf>
    <xf numFmtId="0" fontId="17" fillId="0" borderId="0" xfId="0" applyFont="1" applyAlignment="1">
      <alignment horizontal="center" wrapText="1"/>
    </xf>
    <xf numFmtId="0" fontId="0" fillId="0" borderId="0" xfId="0" applyBorder="1" applyAlignment="1">
      <alignment vertical="center" wrapText="1"/>
    </xf>
  </cellXfs>
  <cellStyles count="2">
    <cellStyle name="Normal" xfId="0" builtinId="0"/>
    <cellStyle name="Normal_Hydro Budget 2008 capital request Dec FINAL"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266700</xdr:colOff>
      <xdr:row>66</xdr:row>
      <xdr:rowOff>38100</xdr:rowOff>
    </xdr:from>
    <xdr:to>
      <xdr:col>17</xdr:col>
      <xdr:colOff>486507</xdr:colOff>
      <xdr:row>66</xdr:row>
      <xdr:rowOff>189914</xdr:rowOff>
    </xdr:to>
    <xdr:sp macro="" textlink="">
      <xdr:nvSpPr>
        <xdr:cNvPr id="2" name="AutoShape 22"/>
        <xdr:cNvSpPr>
          <a:spLocks noChangeArrowheads="1"/>
        </xdr:cNvSpPr>
      </xdr:nvSpPr>
      <xdr:spPr bwMode="auto">
        <a:xfrm>
          <a:off x="6096000" y="6789420"/>
          <a:ext cx="219807" cy="151814"/>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132"/>
  <sheetViews>
    <sheetView tabSelected="1" zoomScaleNormal="100" workbookViewId="0">
      <selection activeCell="U24" sqref="U24"/>
    </sheetView>
  </sheetViews>
  <sheetFormatPr defaultColWidth="8.88671875" defaultRowHeight="13.2"/>
  <cols>
    <col min="1" max="1" width="2" style="1" customWidth="1"/>
    <col min="2" max="2" width="1.109375" style="1" customWidth="1"/>
    <col min="3" max="3" width="8.88671875" style="1"/>
    <col min="4" max="4" width="12.6640625" style="1" customWidth="1"/>
    <col min="5" max="5" width="13.5546875" style="1" customWidth="1"/>
    <col min="6" max="6" width="9" style="1" customWidth="1"/>
    <col min="7" max="7" width="1.44140625" style="1" customWidth="1"/>
    <col min="8" max="8" width="7.44140625" style="1" customWidth="1"/>
    <col min="9" max="9" width="0.5546875" style="1" customWidth="1"/>
    <col min="10" max="10" width="7.44140625" style="1" customWidth="1"/>
    <col min="11" max="11" width="0.5546875" style="1" customWidth="1"/>
    <col min="12" max="12" width="7.109375" style="1" customWidth="1"/>
    <col min="13" max="13" width="0.44140625" style="1" customWidth="1"/>
    <col min="14" max="14" width="6.33203125" style="1" customWidth="1"/>
    <col min="15" max="15" width="0.5546875" style="1" customWidth="1"/>
    <col min="16" max="16" width="6.44140625" style="1" customWidth="1"/>
    <col min="17" max="17" width="0.6640625" style="1" customWidth="1"/>
    <col min="18" max="18" width="8.109375" style="1" customWidth="1"/>
    <col min="19" max="16384" width="8.88671875" style="1"/>
  </cols>
  <sheetData>
    <row r="1" spans="1:18" ht="13.2" customHeight="1">
      <c r="A1" s="2" t="s">
        <v>143</v>
      </c>
    </row>
    <row r="2" spans="1:18" ht="13.2" customHeight="1">
      <c r="A2" s="11" t="s">
        <v>114</v>
      </c>
    </row>
    <row r="3" spans="1:18" ht="1.95" customHeight="1">
      <c r="A3" s="11"/>
      <c r="M3" s="57"/>
    </row>
    <row r="4" spans="1:18" ht="9.75" customHeight="1">
      <c r="A4" s="42"/>
      <c r="B4" s="42"/>
      <c r="C4" s="42"/>
      <c r="D4" s="42"/>
      <c r="E4" s="42"/>
      <c r="F4" s="43" t="s">
        <v>18</v>
      </c>
      <c r="G4" s="43"/>
      <c r="H4" s="43" t="s">
        <v>14</v>
      </c>
      <c r="I4" s="44"/>
      <c r="J4" s="43" t="s">
        <v>18</v>
      </c>
      <c r="K4" s="43"/>
      <c r="L4" s="43" t="s">
        <v>10</v>
      </c>
      <c r="M4" s="45"/>
      <c r="N4" s="46"/>
      <c r="O4" s="47"/>
      <c r="P4" s="46" t="s">
        <v>21</v>
      </c>
      <c r="Q4" s="46"/>
      <c r="R4" s="46"/>
    </row>
    <row r="5" spans="1:18" ht="9.75" customHeight="1">
      <c r="A5" s="3"/>
      <c r="B5" s="3"/>
      <c r="C5" s="3"/>
      <c r="D5" s="3"/>
      <c r="E5" s="3"/>
      <c r="F5" s="15" t="s">
        <v>1</v>
      </c>
      <c r="G5" s="15"/>
      <c r="H5" s="15" t="s">
        <v>8</v>
      </c>
      <c r="I5" s="16"/>
      <c r="J5" s="15" t="s">
        <v>9</v>
      </c>
      <c r="K5" s="15"/>
      <c r="L5" s="15" t="s">
        <v>17</v>
      </c>
      <c r="M5" s="31"/>
      <c r="N5" s="15" t="s">
        <v>22</v>
      </c>
      <c r="O5" s="16"/>
      <c r="P5" s="15" t="s">
        <v>13</v>
      </c>
      <c r="Q5" s="15"/>
      <c r="R5" s="41" t="s">
        <v>0</v>
      </c>
    </row>
    <row r="6" spans="1:18" ht="9.75" customHeight="1">
      <c r="A6" s="17"/>
      <c r="B6" s="18" t="s">
        <v>2</v>
      </c>
      <c r="C6" s="17"/>
      <c r="D6" s="17"/>
      <c r="E6" s="17"/>
      <c r="F6" s="19" t="s">
        <v>3</v>
      </c>
      <c r="G6" s="19"/>
      <c r="H6" s="21" t="s">
        <v>113</v>
      </c>
      <c r="I6" s="20"/>
      <c r="J6" s="19" t="s">
        <v>16</v>
      </c>
      <c r="K6" s="19"/>
      <c r="L6" s="19" t="s">
        <v>11</v>
      </c>
      <c r="M6" s="32"/>
      <c r="N6" s="19" t="s">
        <v>23</v>
      </c>
      <c r="O6" s="20"/>
      <c r="P6" s="19" t="s">
        <v>12</v>
      </c>
      <c r="Q6" s="22"/>
      <c r="R6" s="19" t="s">
        <v>24</v>
      </c>
    </row>
    <row r="7" spans="1:18" ht="2.25" customHeight="1">
      <c r="A7" s="3"/>
      <c r="B7" s="3"/>
      <c r="C7" s="3"/>
      <c r="D7" s="3"/>
      <c r="E7" s="3"/>
      <c r="F7" s="3"/>
      <c r="G7" s="3"/>
      <c r="H7" s="3"/>
      <c r="I7" s="3"/>
      <c r="J7" s="3"/>
      <c r="K7" s="3"/>
      <c r="M7" s="33"/>
      <c r="O7" s="3"/>
      <c r="P7" s="3"/>
      <c r="Q7" s="3"/>
      <c r="R7" s="3"/>
    </row>
    <row r="8" spans="1:18" ht="12.6" customHeight="1">
      <c r="A8" s="67"/>
      <c r="B8" s="6"/>
      <c r="C8" s="123" t="s">
        <v>47</v>
      </c>
      <c r="D8" s="124"/>
      <c r="E8" s="124"/>
      <c r="F8" s="12"/>
      <c r="G8" s="12"/>
      <c r="H8" s="12"/>
      <c r="I8" s="6"/>
      <c r="J8" s="7"/>
      <c r="K8" s="7"/>
      <c r="L8" s="7"/>
      <c r="M8" s="34"/>
      <c r="N8" s="7"/>
      <c r="O8" s="7"/>
      <c r="P8" s="7"/>
      <c r="Q8" s="7"/>
      <c r="R8" s="7"/>
    </row>
    <row r="9" spans="1:18" ht="12" customHeight="1">
      <c r="A9" s="67" t="s">
        <v>104</v>
      </c>
      <c r="B9" s="6"/>
      <c r="C9" s="6"/>
      <c r="D9" s="6"/>
      <c r="E9" s="6"/>
      <c r="F9" s="12"/>
      <c r="G9" s="12"/>
      <c r="H9" s="12"/>
      <c r="I9" s="6"/>
      <c r="J9" s="7"/>
      <c r="K9" s="7"/>
      <c r="L9" s="7"/>
      <c r="M9" s="34"/>
      <c r="N9" s="7"/>
      <c r="O9" s="7"/>
      <c r="P9" s="7"/>
      <c r="Q9" s="7"/>
      <c r="R9" s="7"/>
    </row>
    <row r="10" spans="1:18" s="23" customFormat="1" ht="11.4" customHeight="1">
      <c r="A10" s="68"/>
      <c r="B10" s="68" t="s">
        <v>50</v>
      </c>
      <c r="C10" s="68"/>
      <c r="D10" s="68"/>
      <c r="E10" s="68"/>
      <c r="F10" s="37" t="s">
        <v>38</v>
      </c>
      <c r="G10" s="70"/>
      <c r="H10" s="71">
        <v>44</v>
      </c>
      <c r="I10" s="68"/>
      <c r="J10" s="71">
        <f t="shared" ref="J10:J15" si="0">L10-H10</f>
        <v>16</v>
      </c>
      <c r="K10" s="71"/>
      <c r="L10" s="71">
        <v>60</v>
      </c>
      <c r="M10" s="73"/>
      <c r="N10" s="7">
        <f t="shared" ref="N10:N14" si="1">L10-P10-R10</f>
        <v>58</v>
      </c>
      <c r="O10" s="71"/>
      <c r="P10" s="71">
        <v>0</v>
      </c>
      <c r="Q10" s="53"/>
      <c r="R10" s="71">
        <v>2</v>
      </c>
    </row>
    <row r="11" spans="1:18" s="23" customFormat="1" ht="11.4" customHeight="1">
      <c r="A11" s="68"/>
      <c r="B11" s="68" t="s">
        <v>51</v>
      </c>
      <c r="C11" s="68"/>
      <c r="D11" s="68"/>
      <c r="E11" s="68"/>
      <c r="F11" s="113" t="s">
        <v>44</v>
      </c>
      <c r="G11" s="70"/>
      <c r="H11" s="74">
        <v>10</v>
      </c>
      <c r="I11" s="68"/>
      <c r="J11" s="71">
        <f t="shared" si="0"/>
        <v>48</v>
      </c>
      <c r="K11" s="71"/>
      <c r="L11" s="71">
        <v>58</v>
      </c>
      <c r="M11" s="73"/>
      <c r="N11" s="71">
        <f t="shared" si="1"/>
        <v>58</v>
      </c>
      <c r="O11" s="71"/>
      <c r="P11" s="71">
        <v>0</v>
      </c>
      <c r="Q11" s="53"/>
      <c r="R11" s="71">
        <v>0</v>
      </c>
    </row>
    <row r="12" spans="1:18" s="23" customFormat="1" ht="11.4" customHeight="1">
      <c r="A12" s="68"/>
      <c r="B12" s="75" t="s">
        <v>52</v>
      </c>
      <c r="C12" s="75"/>
      <c r="D12" s="75"/>
      <c r="E12" s="68"/>
      <c r="F12" s="37" t="s">
        <v>43</v>
      </c>
      <c r="G12" s="70"/>
      <c r="H12" s="74">
        <v>44</v>
      </c>
      <c r="I12" s="68"/>
      <c r="J12" s="71">
        <f t="shared" si="0"/>
        <v>16</v>
      </c>
      <c r="K12" s="71"/>
      <c r="L12" s="72">
        <v>60</v>
      </c>
      <c r="M12" s="73"/>
      <c r="N12" s="71">
        <f t="shared" si="1"/>
        <v>60</v>
      </c>
      <c r="O12" s="71"/>
      <c r="P12" s="71">
        <v>0</v>
      </c>
      <c r="Q12" s="53"/>
      <c r="R12" s="71">
        <v>0</v>
      </c>
    </row>
    <row r="13" spans="1:18" s="23" customFormat="1" ht="11.4" customHeight="1">
      <c r="A13" s="68"/>
      <c r="B13" s="68" t="s">
        <v>53</v>
      </c>
      <c r="C13" s="68"/>
      <c r="D13" s="68"/>
      <c r="E13" s="68"/>
      <c r="F13" s="37" t="s">
        <v>40</v>
      </c>
      <c r="G13" s="70"/>
      <c r="H13" s="74">
        <v>0</v>
      </c>
      <c r="I13" s="68"/>
      <c r="J13" s="71">
        <f t="shared" si="0"/>
        <v>62</v>
      </c>
      <c r="K13" s="71"/>
      <c r="L13" s="71">
        <v>62</v>
      </c>
      <c r="M13" s="73"/>
      <c r="N13" s="71">
        <f t="shared" si="1"/>
        <v>62</v>
      </c>
      <c r="O13" s="71"/>
      <c r="P13" s="71">
        <v>0</v>
      </c>
      <c r="Q13" s="53"/>
      <c r="R13" s="71">
        <v>0</v>
      </c>
    </row>
    <row r="14" spans="1:18" s="23" customFormat="1" ht="11.4" customHeight="1">
      <c r="A14" s="68"/>
      <c r="B14" s="75" t="s">
        <v>54</v>
      </c>
      <c r="C14" s="75"/>
      <c r="D14" s="75"/>
      <c r="E14" s="68"/>
      <c r="F14" s="37" t="s">
        <v>38</v>
      </c>
      <c r="G14" s="70"/>
      <c r="H14" s="71">
        <v>29</v>
      </c>
      <c r="I14" s="68"/>
      <c r="J14" s="71">
        <f t="shared" si="0"/>
        <v>29</v>
      </c>
      <c r="K14" s="71"/>
      <c r="L14" s="71">
        <v>58</v>
      </c>
      <c r="M14" s="73"/>
      <c r="N14" s="7">
        <f t="shared" si="1"/>
        <v>54</v>
      </c>
      <c r="O14" s="71"/>
      <c r="P14" s="71">
        <v>0</v>
      </c>
      <c r="Q14" s="53"/>
      <c r="R14" s="71">
        <v>4</v>
      </c>
    </row>
    <row r="15" spans="1:18" s="23" customFormat="1" ht="11.4" customHeight="1">
      <c r="A15" s="68"/>
      <c r="B15" s="75" t="s">
        <v>83</v>
      </c>
      <c r="C15" s="75"/>
      <c r="D15" s="75"/>
      <c r="E15" s="68"/>
      <c r="F15" s="37" t="s">
        <v>38</v>
      </c>
      <c r="G15" s="70"/>
      <c r="H15" s="76">
        <v>99</v>
      </c>
      <c r="I15" s="68"/>
      <c r="J15" s="76">
        <f t="shared" si="0"/>
        <v>35</v>
      </c>
      <c r="K15" s="71"/>
      <c r="L15" s="108">
        <v>134</v>
      </c>
      <c r="M15" s="73"/>
      <c r="N15" s="77">
        <v>134</v>
      </c>
      <c r="O15" s="71"/>
      <c r="P15" s="108">
        <v>0</v>
      </c>
      <c r="Q15" s="53"/>
      <c r="R15" s="108">
        <v>0</v>
      </c>
    </row>
    <row r="16" spans="1:18" ht="1.5" customHeight="1">
      <c r="A16" s="6"/>
      <c r="B16" s="6"/>
      <c r="C16" s="6"/>
      <c r="D16" s="6"/>
      <c r="E16" s="6"/>
      <c r="F16" s="37"/>
      <c r="G16" s="12"/>
      <c r="H16" s="7"/>
      <c r="I16" s="6"/>
      <c r="J16" s="7"/>
      <c r="K16" s="7"/>
      <c r="L16" s="7"/>
      <c r="M16" s="34"/>
      <c r="N16" s="7"/>
      <c r="O16" s="7"/>
      <c r="P16" s="7"/>
      <c r="Q16" s="7"/>
      <c r="R16" s="7"/>
    </row>
    <row r="17" spans="1:38" ht="11.4" customHeight="1">
      <c r="A17" s="25"/>
      <c r="B17" s="25"/>
      <c r="C17" s="25" t="s">
        <v>106</v>
      </c>
      <c r="D17" s="25"/>
      <c r="E17" s="25"/>
      <c r="F17" s="38" t="s">
        <v>4</v>
      </c>
      <c r="G17" s="28"/>
      <c r="H17" s="27">
        <f>SUM(H10:H16)</f>
        <v>226</v>
      </c>
      <c r="I17" s="25"/>
      <c r="J17" s="27">
        <f>SUM(J10:J16)</f>
        <v>206</v>
      </c>
      <c r="K17" s="27"/>
      <c r="L17" s="27">
        <f>SUM(L10:L16)</f>
        <v>432</v>
      </c>
      <c r="M17" s="79"/>
      <c r="N17" s="27">
        <f>SUM(N10:N16)</f>
        <v>426</v>
      </c>
      <c r="O17" s="27"/>
      <c r="P17" s="27">
        <f>SUM(P10:P16)</f>
        <v>0</v>
      </c>
      <c r="Q17" s="27"/>
      <c r="R17" s="27">
        <f>SUM(R10:R16)</f>
        <v>6</v>
      </c>
    </row>
    <row r="18" spans="1:38" ht="12" customHeight="1">
      <c r="A18" s="67" t="s">
        <v>105</v>
      </c>
      <c r="B18" s="6"/>
      <c r="C18" s="6"/>
      <c r="D18" s="6"/>
      <c r="E18" s="6"/>
      <c r="F18" s="4"/>
      <c r="G18" s="12"/>
      <c r="H18" s="12"/>
      <c r="I18" s="6"/>
      <c r="J18" s="7"/>
      <c r="K18" s="7"/>
      <c r="L18" s="7"/>
      <c r="M18" s="34"/>
      <c r="N18" s="7"/>
      <c r="O18" s="7"/>
      <c r="P18" s="7"/>
      <c r="Q18" s="7"/>
      <c r="R18" s="7"/>
    </row>
    <row r="19" spans="1:38" ht="11.4" customHeight="1">
      <c r="A19" s="67"/>
      <c r="B19" s="6" t="s">
        <v>20</v>
      </c>
      <c r="C19" s="6"/>
      <c r="D19" s="6"/>
      <c r="E19" s="6"/>
      <c r="F19" s="4"/>
      <c r="G19" s="12"/>
      <c r="H19" s="12"/>
      <c r="I19" s="6"/>
      <c r="J19" s="7"/>
      <c r="K19" s="7"/>
      <c r="L19" s="7"/>
      <c r="M19" s="34"/>
      <c r="N19" s="7"/>
      <c r="O19" s="7"/>
      <c r="P19" s="7"/>
      <c r="Q19" s="7"/>
      <c r="R19" s="7"/>
    </row>
    <row r="20" spans="1:38" s="23" customFormat="1" ht="11.4" customHeight="1">
      <c r="A20" s="68"/>
      <c r="B20" s="68" t="s">
        <v>49</v>
      </c>
      <c r="C20" s="68"/>
      <c r="D20" s="68"/>
      <c r="E20" s="68"/>
      <c r="F20" s="37"/>
      <c r="G20" s="70"/>
      <c r="H20" s="71"/>
      <c r="I20" s="68"/>
      <c r="J20" s="71"/>
      <c r="K20" s="71"/>
      <c r="L20" s="71"/>
      <c r="M20" s="73"/>
      <c r="N20" s="7"/>
      <c r="O20" s="71"/>
      <c r="P20" s="71"/>
      <c r="Q20" s="53"/>
      <c r="R20" s="71"/>
    </row>
    <row r="21" spans="1:38" s="23" customFormat="1" ht="11.4" customHeight="1">
      <c r="A21" s="68"/>
      <c r="B21" s="6"/>
      <c r="C21" s="68" t="s">
        <v>55</v>
      </c>
      <c r="D21" s="68"/>
      <c r="E21" s="68"/>
      <c r="F21" s="37" t="s">
        <v>38</v>
      </c>
      <c r="G21" s="70"/>
      <c r="H21" s="74">
        <v>78</v>
      </c>
      <c r="I21" s="68"/>
      <c r="J21" s="71">
        <f>L21-H21</f>
        <v>55</v>
      </c>
      <c r="K21" s="71"/>
      <c r="L21" s="71">
        <v>133</v>
      </c>
      <c r="M21" s="73"/>
      <c r="N21" s="71">
        <f>L21-P21-R21</f>
        <v>86</v>
      </c>
      <c r="O21" s="71"/>
      <c r="P21" s="71">
        <v>3</v>
      </c>
      <c r="Q21" s="53"/>
      <c r="R21" s="71">
        <v>44</v>
      </c>
    </row>
    <row r="22" spans="1:38" ht="12" customHeight="1">
      <c r="A22" s="80" t="s">
        <v>26</v>
      </c>
      <c r="B22" s="49"/>
      <c r="C22" s="49"/>
      <c r="D22" s="49"/>
      <c r="E22" s="49"/>
      <c r="F22" s="48"/>
      <c r="G22" s="81"/>
      <c r="H22" s="81"/>
      <c r="I22" s="49"/>
      <c r="J22" s="50"/>
      <c r="K22" s="50"/>
      <c r="L22" s="50"/>
      <c r="M22" s="51"/>
      <c r="N22" s="50"/>
      <c r="O22" s="50"/>
      <c r="P22" s="50"/>
      <c r="Q22" s="50"/>
      <c r="R22" s="50"/>
    </row>
    <row r="23" spans="1:38" s="24" customFormat="1" ht="11.4" customHeight="1">
      <c r="A23" s="11"/>
      <c r="B23" s="68" t="s">
        <v>118</v>
      </c>
      <c r="C23" s="68"/>
      <c r="D23" s="11"/>
      <c r="E23" s="11"/>
      <c r="F23" s="37"/>
      <c r="G23" s="70"/>
      <c r="H23" s="71"/>
      <c r="I23" s="11"/>
      <c r="J23" s="71"/>
      <c r="K23" s="72"/>
      <c r="L23" s="71"/>
      <c r="M23" s="73"/>
      <c r="N23" s="7"/>
      <c r="O23" s="71"/>
      <c r="P23" s="71"/>
      <c r="Q23" s="53"/>
      <c r="R23" s="71"/>
    </row>
    <row r="24" spans="1:38" s="23" customFormat="1" ht="11.4" customHeight="1">
      <c r="A24" s="6"/>
      <c r="B24" s="68" t="s">
        <v>29</v>
      </c>
      <c r="C24" s="6"/>
      <c r="D24" s="6"/>
      <c r="E24" s="6"/>
      <c r="F24" s="113" t="s">
        <v>38</v>
      </c>
      <c r="G24" s="12"/>
      <c r="H24" s="71">
        <v>54</v>
      </c>
      <c r="I24" s="68"/>
      <c r="J24" s="71">
        <f>L24-H24</f>
        <v>11</v>
      </c>
      <c r="K24" s="71"/>
      <c r="L24" s="71">
        <v>65</v>
      </c>
      <c r="M24" s="73"/>
      <c r="N24" s="7">
        <f>L24-P24-R24</f>
        <v>65</v>
      </c>
      <c r="O24" s="71"/>
      <c r="P24" s="71">
        <v>0</v>
      </c>
      <c r="Q24" s="53"/>
      <c r="R24" s="71">
        <v>0</v>
      </c>
    </row>
    <row r="25" spans="1:38" s="24" customFormat="1" ht="11.4" customHeight="1">
      <c r="A25" s="11"/>
      <c r="B25" s="68" t="s">
        <v>30</v>
      </c>
      <c r="C25" s="68"/>
      <c r="D25" s="68"/>
      <c r="E25" s="68"/>
      <c r="F25" s="37" t="s">
        <v>39</v>
      </c>
      <c r="G25" s="70"/>
      <c r="H25" s="74">
        <v>172</v>
      </c>
      <c r="I25" s="75"/>
      <c r="J25" s="74">
        <f>L25-H25</f>
        <v>0</v>
      </c>
      <c r="K25" s="71"/>
      <c r="L25" s="71">
        <v>172</v>
      </c>
      <c r="M25" s="73"/>
      <c r="N25" s="7">
        <f>L25-P25-R25</f>
        <v>172</v>
      </c>
      <c r="O25" s="71"/>
      <c r="P25" s="71">
        <v>0</v>
      </c>
      <c r="Q25" s="53"/>
      <c r="R25" s="71">
        <v>0</v>
      </c>
      <c r="S25" s="3"/>
      <c r="T25" s="3"/>
      <c r="U25" s="3"/>
      <c r="W25" s="13"/>
      <c r="Y25" s="3"/>
      <c r="Z25" s="14"/>
      <c r="AA25" s="14"/>
      <c r="AB25" s="14"/>
      <c r="AC25" s="5"/>
      <c r="AD25" s="14"/>
      <c r="AE25" s="5"/>
      <c r="AF25" s="14"/>
      <c r="AG25" s="5"/>
      <c r="AH25" s="14"/>
      <c r="AI25" s="5"/>
      <c r="AJ25" s="14"/>
      <c r="AK25" s="5"/>
      <c r="AL25" s="14"/>
    </row>
    <row r="26" spans="1:38" s="24" customFormat="1" ht="11.4" customHeight="1">
      <c r="A26" s="67"/>
      <c r="B26" s="68" t="s">
        <v>66</v>
      </c>
      <c r="C26" s="6"/>
      <c r="D26" s="67"/>
      <c r="E26" s="67"/>
      <c r="F26" s="36"/>
      <c r="G26" s="82"/>
      <c r="H26" s="63"/>
      <c r="I26" s="83"/>
      <c r="J26" s="74"/>
      <c r="K26" s="66"/>
      <c r="L26" s="7"/>
      <c r="M26" s="34"/>
      <c r="N26" s="7"/>
      <c r="O26" s="7"/>
      <c r="P26" s="7"/>
      <c r="Q26" s="8"/>
      <c r="R26" s="7"/>
    </row>
    <row r="27" spans="1:38" s="23" customFormat="1" ht="11.4" customHeight="1">
      <c r="A27" s="6"/>
      <c r="B27" s="68" t="s">
        <v>31</v>
      </c>
      <c r="C27" s="6"/>
      <c r="D27" s="6"/>
      <c r="E27" s="6"/>
      <c r="F27" s="37" t="s">
        <v>57</v>
      </c>
      <c r="G27" s="12"/>
      <c r="H27" s="63">
        <v>141</v>
      </c>
      <c r="I27" s="83"/>
      <c r="J27" s="74">
        <f>L27-H27</f>
        <v>9</v>
      </c>
      <c r="K27" s="66"/>
      <c r="L27" s="7">
        <v>150</v>
      </c>
      <c r="M27" s="34"/>
      <c r="N27" s="7">
        <f t="shared" ref="N27:N31" si="2">L27-P27-R27</f>
        <v>23</v>
      </c>
      <c r="O27" s="7"/>
      <c r="P27" s="7">
        <v>0</v>
      </c>
      <c r="Q27" s="8"/>
      <c r="R27" s="7">
        <v>127</v>
      </c>
    </row>
    <row r="28" spans="1:38" s="24" customFormat="1" ht="11.4" customHeight="1">
      <c r="A28" s="11"/>
      <c r="B28" s="68" t="s">
        <v>59</v>
      </c>
      <c r="C28" s="68"/>
      <c r="D28" s="11"/>
      <c r="E28" s="11"/>
      <c r="F28" s="36" t="s">
        <v>39</v>
      </c>
      <c r="G28" s="70"/>
      <c r="H28" s="74">
        <v>199</v>
      </c>
      <c r="I28" s="84"/>
      <c r="J28" s="74">
        <f>L28-H28</f>
        <v>0</v>
      </c>
      <c r="K28" s="72"/>
      <c r="L28" s="71">
        <v>199</v>
      </c>
      <c r="M28" s="73"/>
      <c r="N28" s="7">
        <f t="shared" si="2"/>
        <v>199</v>
      </c>
      <c r="O28" s="71"/>
      <c r="P28" s="71">
        <v>0</v>
      </c>
      <c r="Q28" s="53"/>
      <c r="R28" s="71">
        <v>0</v>
      </c>
      <c r="S28" s="3"/>
      <c r="T28" s="3"/>
      <c r="U28" s="3"/>
      <c r="W28" s="13"/>
      <c r="Y28" s="3"/>
      <c r="Z28" s="14"/>
      <c r="AA28" s="14"/>
      <c r="AB28" s="14"/>
      <c r="AC28" s="5"/>
      <c r="AD28" s="14"/>
      <c r="AE28" s="5"/>
      <c r="AF28" s="14"/>
      <c r="AG28" s="5"/>
      <c r="AH28" s="14"/>
      <c r="AI28" s="5"/>
      <c r="AJ28" s="14"/>
      <c r="AK28" s="5"/>
      <c r="AL28" s="14"/>
    </row>
    <row r="29" spans="1:38" s="24" customFormat="1" ht="11.4" customHeight="1">
      <c r="A29" s="67"/>
      <c r="B29" s="68" t="s">
        <v>60</v>
      </c>
      <c r="C29" s="67"/>
      <c r="D29" s="67"/>
      <c r="E29" s="67"/>
      <c r="F29" s="36" t="s">
        <v>4</v>
      </c>
      <c r="G29" s="12"/>
      <c r="H29" s="63" t="s">
        <v>4</v>
      </c>
      <c r="I29" s="83"/>
      <c r="J29" s="74" t="s">
        <v>4</v>
      </c>
      <c r="K29" s="66"/>
      <c r="L29" s="7" t="s">
        <v>4</v>
      </c>
      <c r="M29" s="34"/>
      <c r="N29" s="7" t="s">
        <v>4</v>
      </c>
      <c r="O29" s="7"/>
      <c r="P29" s="7" t="s">
        <v>4</v>
      </c>
      <c r="Q29" s="8"/>
      <c r="R29" s="7" t="s">
        <v>4</v>
      </c>
    </row>
    <row r="30" spans="1:38" s="23" customFormat="1" ht="11.4" customHeight="1">
      <c r="A30" s="6"/>
      <c r="B30" s="68" t="s">
        <v>32</v>
      </c>
      <c r="C30" s="6"/>
      <c r="D30" s="6"/>
      <c r="E30" s="6"/>
      <c r="F30" s="59" t="s">
        <v>43</v>
      </c>
      <c r="G30" s="60"/>
      <c r="H30" s="63">
        <v>244</v>
      </c>
      <c r="I30" s="83"/>
      <c r="J30" s="74">
        <f>L30-H30</f>
        <v>21</v>
      </c>
      <c r="K30" s="64"/>
      <c r="L30" s="63">
        <v>265</v>
      </c>
      <c r="M30" s="73"/>
      <c r="N30" s="63">
        <f t="shared" si="2"/>
        <v>169</v>
      </c>
      <c r="O30" s="63"/>
      <c r="P30" s="63">
        <v>0</v>
      </c>
      <c r="Q30" s="62"/>
      <c r="R30" s="63">
        <v>96</v>
      </c>
    </row>
    <row r="31" spans="1:38" s="24" customFormat="1" ht="11.4" customHeight="1">
      <c r="A31" s="11"/>
      <c r="B31" s="68" t="s">
        <v>33</v>
      </c>
      <c r="C31" s="68"/>
      <c r="D31" s="11"/>
      <c r="E31" s="11"/>
      <c r="F31" s="59" t="s">
        <v>43</v>
      </c>
      <c r="G31" s="85"/>
      <c r="H31" s="63">
        <v>2</v>
      </c>
      <c r="I31" s="83"/>
      <c r="J31" s="74">
        <f>L31-H31</f>
        <v>31</v>
      </c>
      <c r="K31" s="64"/>
      <c r="L31" s="63">
        <v>33</v>
      </c>
      <c r="M31" s="34"/>
      <c r="N31" s="63">
        <f t="shared" si="2"/>
        <v>33</v>
      </c>
      <c r="O31" s="74"/>
      <c r="P31" s="74">
        <v>0</v>
      </c>
      <c r="Q31" s="86"/>
      <c r="R31" s="74">
        <v>0</v>
      </c>
      <c r="S31" s="3"/>
      <c r="T31" s="3"/>
      <c r="U31" s="3"/>
      <c r="W31" s="13"/>
      <c r="Y31" s="3"/>
      <c r="Z31" s="14"/>
      <c r="AA31" s="14"/>
      <c r="AB31" s="14"/>
      <c r="AC31" s="5"/>
      <c r="AD31" s="14"/>
      <c r="AE31" s="5"/>
      <c r="AF31" s="14"/>
      <c r="AG31" s="5"/>
      <c r="AH31" s="14"/>
      <c r="AI31" s="5"/>
      <c r="AJ31" s="14"/>
      <c r="AK31" s="5"/>
      <c r="AL31" s="14"/>
    </row>
    <row r="32" spans="1:38" s="24" customFormat="1" ht="11.4" customHeight="1">
      <c r="A32" s="11"/>
      <c r="B32" s="68" t="s">
        <v>69</v>
      </c>
      <c r="C32" s="68"/>
      <c r="D32" s="11"/>
      <c r="E32" s="11"/>
      <c r="F32" s="59"/>
      <c r="G32" s="85"/>
      <c r="H32" s="63"/>
      <c r="I32" s="83"/>
      <c r="J32" s="74"/>
      <c r="K32" s="64"/>
      <c r="L32" s="63"/>
      <c r="M32" s="34"/>
      <c r="N32" s="63"/>
      <c r="O32" s="74"/>
      <c r="P32" s="74"/>
      <c r="Q32" s="86"/>
      <c r="R32" s="74"/>
      <c r="S32" s="3"/>
      <c r="T32" s="3"/>
      <c r="U32" s="3"/>
      <c r="W32" s="13"/>
      <c r="Y32" s="3"/>
      <c r="Z32" s="14"/>
      <c r="AA32" s="14"/>
      <c r="AB32" s="14"/>
      <c r="AC32" s="5"/>
      <c r="AD32" s="14"/>
      <c r="AE32" s="5"/>
      <c r="AF32" s="14"/>
      <c r="AG32" s="5"/>
      <c r="AH32" s="14"/>
      <c r="AI32" s="5"/>
      <c r="AJ32" s="14"/>
      <c r="AK32" s="5"/>
      <c r="AL32" s="14"/>
    </row>
    <row r="33" spans="1:18" s="24" customFormat="1" ht="12" customHeight="1">
      <c r="A33" s="67"/>
      <c r="B33" s="103" t="s">
        <v>68</v>
      </c>
      <c r="C33" s="68"/>
      <c r="D33" s="67"/>
      <c r="E33" s="67"/>
      <c r="F33" s="37"/>
      <c r="G33" s="82"/>
      <c r="H33" s="63"/>
      <c r="I33" s="83"/>
      <c r="J33" s="64"/>
      <c r="K33" s="66"/>
      <c r="L33" s="7"/>
      <c r="M33" s="34"/>
      <c r="N33" s="7"/>
      <c r="O33" s="7"/>
      <c r="P33" s="7"/>
      <c r="Q33" s="8"/>
      <c r="R33" s="7"/>
    </row>
    <row r="34" spans="1:18" s="23" customFormat="1" ht="11.4" customHeight="1">
      <c r="A34" s="6"/>
      <c r="B34" s="68" t="s">
        <v>34</v>
      </c>
      <c r="C34" s="6"/>
      <c r="D34" s="6"/>
      <c r="E34" s="6"/>
      <c r="F34" s="59" t="s">
        <v>43</v>
      </c>
      <c r="G34" s="12"/>
      <c r="H34" s="63">
        <v>251</v>
      </c>
      <c r="I34" s="83"/>
      <c r="J34" s="74">
        <f>L34-H34</f>
        <v>24</v>
      </c>
      <c r="K34" s="66"/>
      <c r="L34" s="7">
        <v>275</v>
      </c>
      <c r="M34" s="34"/>
      <c r="N34" s="7">
        <f>L34-P34-R34</f>
        <v>26</v>
      </c>
      <c r="O34" s="7"/>
      <c r="P34" s="7">
        <v>0</v>
      </c>
      <c r="Q34" s="8"/>
      <c r="R34" s="7">
        <v>249</v>
      </c>
    </row>
    <row r="35" spans="1:18" s="24" customFormat="1" ht="11.4" customHeight="1">
      <c r="A35" s="67"/>
      <c r="B35" s="68" t="s">
        <v>61</v>
      </c>
      <c r="C35" s="68"/>
      <c r="D35" s="67"/>
      <c r="E35" s="67"/>
      <c r="F35" s="59" t="s">
        <v>43</v>
      </c>
      <c r="G35" s="82"/>
      <c r="H35" s="63">
        <v>158</v>
      </c>
      <c r="I35" s="83"/>
      <c r="J35" s="63">
        <f>L35-H35</f>
        <v>0</v>
      </c>
      <c r="K35" s="66"/>
      <c r="L35" s="7">
        <v>158</v>
      </c>
      <c r="M35" s="34"/>
      <c r="N35" s="7">
        <f>L35-P35-R35</f>
        <v>158</v>
      </c>
      <c r="O35" s="7"/>
      <c r="P35" s="7">
        <v>0</v>
      </c>
      <c r="Q35" s="8"/>
      <c r="R35" s="7">
        <v>0</v>
      </c>
    </row>
    <row r="36" spans="1:18" s="24" customFormat="1" ht="11.4" customHeight="1">
      <c r="A36" s="67"/>
      <c r="B36" s="68" t="s">
        <v>116</v>
      </c>
      <c r="C36" s="68"/>
      <c r="D36" s="67"/>
      <c r="E36" s="67"/>
      <c r="F36" s="36"/>
      <c r="G36" s="82"/>
      <c r="H36" s="63"/>
      <c r="I36" s="83"/>
      <c r="J36" s="63"/>
      <c r="K36" s="66"/>
      <c r="L36" s="7"/>
      <c r="M36" s="34"/>
      <c r="N36" s="7"/>
      <c r="O36" s="7"/>
      <c r="P36" s="7"/>
      <c r="Q36" s="8"/>
      <c r="R36" s="7"/>
    </row>
    <row r="37" spans="1:18" s="24" customFormat="1" ht="11.4" customHeight="1">
      <c r="A37" s="67"/>
      <c r="B37" s="68" t="s">
        <v>34</v>
      </c>
      <c r="C37" s="6"/>
      <c r="D37" s="67"/>
      <c r="E37" s="67"/>
      <c r="F37" s="36" t="s">
        <v>38</v>
      </c>
      <c r="G37" s="12"/>
      <c r="H37" s="63">
        <v>59</v>
      </c>
      <c r="I37" s="83"/>
      <c r="J37" s="74">
        <f>L37-H37</f>
        <v>32</v>
      </c>
      <c r="K37" s="66"/>
      <c r="L37" s="7">
        <v>91</v>
      </c>
      <c r="M37" s="34"/>
      <c r="N37" s="7">
        <f>L37-P37-R37</f>
        <v>87</v>
      </c>
      <c r="O37" s="7"/>
      <c r="P37" s="7">
        <v>0</v>
      </c>
      <c r="Q37" s="8"/>
      <c r="R37" s="7">
        <v>4</v>
      </c>
    </row>
    <row r="38" spans="1:18" s="24" customFormat="1" ht="11.4" customHeight="1">
      <c r="A38" s="67"/>
      <c r="B38" s="68" t="s">
        <v>61</v>
      </c>
      <c r="C38" s="68"/>
      <c r="D38" s="67"/>
      <c r="E38" s="67"/>
      <c r="F38" s="114" t="s">
        <v>115</v>
      </c>
      <c r="G38" s="12"/>
      <c r="H38" s="63">
        <v>14</v>
      </c>
      <c r="I38" s="83"/>
      <c r="J38" s="74">
        <f>L38-H38</f>
        <v>1</v>
      </c>
      <c r="K38" s="66"/>
      <c r="L38" s="7">
        <v>15</v>
      </c>
      <c r="M38" s="34"/>
      <c r="N38" s="7">
        <f>L38-P38-R38</f>
        <v>15</v>
      </c>
      <c r="O38" s="7"/>
      <c r="P38" s="7">
        <v>0</v>
      </c>
      <c r="Q38" s="8"/>
      <c r="R38" s="7">
        <v>0</v>
      </c>
    </row>
    <row r="39" spans="1:18" s="24" customFormat="1" ht="11.4" customHeight="1">
      <c r="A39" s="67"/>
      <c r="B39" s="68" t="s">
        <v>107</v>
      </c>
      <c r="C39" s="68"/>
      <c r="D39" s="67"/>
      <c r="E39" s="67"/>
      <c r="F39" s="36"/>
      <c r="G39" s="12"/>
      <c r="H39" s="63"/>
      <c r="I39" s="83"/>
      <c r="J39" s="74"/>
      <c r="K39" s="66"/>
      <c r="L39" s="7"/>
      <c r="M39" s="34"/>
      <c r="N39" s="7"/>
      <c r="O39" s="7"/>
      <c r="P39" s="7"/>
      <c r="Q39" s="8"/>
      <c r="R39" s="7"/>
    </row>
    <row r="40" spans="1:18" s="23" customFormat="1" ht="11.4" customHeight="1">
      <c r="A40" s="6"/>
      <c r="B40" s="103" t="s">
        <v>111</v>
      </c>
      <c r="C40" s="6"/>
      <c r="D40" s="6"/>
      <c r="E40" s="6"/>
      <c r="F40" s="36" t="s">
        <v>44</v>
      </c>
      <c r="G40" s="12"/>
      <c r="H40" s="63">
        <v>0</v>
      </c>
      <c r="I40" s="87"/>
      <c r="J40" s="74">
        <f>L40-H40</f>
        <v>58</v>
      </c>
      <c r="K40" s="7"/>
      <c r="L40" s="7">
        <v>58</v>
      </c>
      <c r="M40" s="34"/>
      <c r="N40" s="7">
        <f>L40-P40-R40</f>
        <v>34</v>
      </c>
      <c r="O40" s="7"/>
      <c r="P40" s="7">
        <v>0</v>
      </c>
      <c r="Q40" s="8"/>
      <c r="R40" s="7">
        <v>24</v>
      </c>
    </row>
    <row r="41" spans="1:18" s="23" customFormat="1" ht="11.4" customHeight="1">
      <c r="A41" s="6"/>
      <c r="B41" s="68" t="s">
        <v>119</v>
      </c>
      <c r="C41" s="6"/>
      <c r="D41" s="6"/>
      <c r="E41" s="6"/>
      <c r="F41" s="37"/>
      <c r="G41" s="12"/>
      <c r="H41" s="63"/>
      <c r="I41" s="87"/>
      <c r="J41" s="74"/>
      <c r="K41" s="7"/>
      <c r="L41" s="7"/>
      <c r="M41" s="34"/>
      <c r="N41" s="7"/>
      <c r="O41" s="7"/>
      <c r="P41" s="7"/>
      <c r="Q41" s="8"/>
      <c r="R41" s="7"/>
    </row>
    <row r="42" spans="1:18" s="24" customFormat="1" ht="11.4" customHeight="1">
      <c r="A42" s="67"/>
      <c r="B42" s="68" t="s">
        <v>34</v>
      </c>
      <c r="C42" s="6"/>
      <c r="D42" s="67"/>
      <c r="E42" s="67"/>
      <c r="F42" s="37" t="s">
        <v>79</v>
      </c>
      <c r="G42" s="12"/>
      <c r="H42" s="63">
        <v>55</v>
      </c>
      <c r="I42" s="87"/>
      <c r="J42" s="74">
        <f>L42-H42</f>
        <v>252</v>
      </c>
      <c r="K42" s="7"/>
      <c r="L42" s="7">
        <v>307</v>
      </c>
      <c r="M42" s="34"/>
      <c r="N42" s="7">
        <f>L42-P42-R42</f>
        <v>287</v>
      </c>
      <c r="O42" s="7"/>
      <c r="P42" s="7">
        <v>0</v>
      </c>
      <c r="Q42" s="8"/>
      <c r="R42" s="7">
        <v>20</v>
      </c>
    </row>
    <row r="43" spans="1:18" s="24" customFormat="1" ht="11.4" customHeight="1">
      <c r="A43" s="67"/>
      <c r="B43" s="68" t="s">
        <v>61</v>
      </c>
      <c r="C43" s="68"/>
      <c r="D43" s="67"/>
      <c r="E43" s="67"/>
      <c r="F43" s="37" t="s">
        <v>79</v>
      </c>
      <c r="G43" s="12"/>
      <c r="H43" s="63">
        <v>53</v>
      </c>
      <c r="I43" s="87"/>
      <c r="J43" s="74">
        <f>L43-H43</f>
        <v>126</v>
      </c>
      <c r="K43" s="7"/>
      <c r="L43" s="7">
        <v>179</v>
      </c>
      <c r="M43" s="34"/>
      <c r="N43" s="7">
        <f>L43-P43-R43</f>
        <v>179</v>
      </c>
      <c r="O43" s="7"/>
      <c r="P43" s="7">
        <v>0</v>
      </c>
      <c r="Q43" s="8"/>
      <c r="R43" s="7">
        <v>0</v>
      </c>
    </row>
    <row r="44" spans="1:18" s="23" customFormat="1" ht="11.4" customHeight="1">
      <c r="A44" s="6"/>
      <c r="B44" s="68" t="s">
        <v>120</v>
      </c>
      <c r="C44" s="6"/>
      <c r="D44" s="6"/>
      <c r="E44" s="6"/>
      <c r="F44" s="37" t="s">
        <v>58</v>
      </c>
      <c r="G44" s="12"/>
      <c r="H44" s="63">
        <v>89</v>
      </c>
      <c r="I44" s="87"/>
      <c r="J44" s="74">
        <f>L44-H44</f>
        <v>304</v>
      </c>
      <c r="K44" s="7"/>
      <c r="L44" s="7">
        <v>393</v>
      </c>
      <c r="M44" s="34"/>
      <c r="N44" s="7">
        <f>L44-P44-R44</f>
        <v>302</v>
      </c>
      <c r="O44" s="7"/>
      <c r="P44" s="7">
        <v>0</v>
      </c>
      <c r="Q44" s="8"/>
      <c r="R44" s="7">
        <v>91</v>
      </c>
    </row>
    <row r="45" spans="1:18" s="23" customFormat="1" ht="11.4" customHeight="1">
      <c r="A45" s="6"/>
      <c r="B45" s="68" t="s">
        <v>121</v>
      </c>
      <c r="C45" s="6"/>
      <c r="D45" s="6"/>
      <c r="E45" s="6"/>
      <c r="F45" s="37" t="s">
        <v>81</v>
      </c>
      <c r="G45" s="12"/>
      <c r="H45" s="104">
        <v>14</v>
      </c>
      <c r="I45" s="87"/>
      <c r="J45" s="105">
        <f>L45-H45</f>
        <v>668</v>
      </c>
      <c r="K45" s="7"/>
      <c r="L45" s="77">
        <v>682</v>
      </c>
      <c r="M45" s="34"/>
      <c r="N45" s="77">
        <f>L45-P45-R45</f>
        <v>532</v>
      </c>
      <c r="O45" s="7"/>
      <c r="P45" s="77">
        <v>0</v>
      </c>
      <c r="Q45" s="8"/>
      <c r="R45" s="77">
        <v>150</v>
      </c>
    </row>
    <row r="46" spans="1:18" ht="12" customHeight="1">
      <c r="A46" s="25"/>
      <c r="B46" s="25"/>
      <c r="C46" s="25" t="s">
        <v>5</v>
      </c>
      <c r="D46" s="25"/>
      <c r="E46" s="25"/>
      <c r="F46" s="38" t="s">
        <v>4</v>
      </c>
      <c r="G46" s="28"/>
      <c r="H46" s="27">
        <f>SUM(H22:H45)</f>
        <v>1505</v>
      </c>
      <c r="I46" s="25"/>
      <c r="J46" s="27">
        <f>SUM(J22:J45)</f>
        <v>1537</v>
      </c>
      <c r="K46" s="27"/>
      <c r="L46" s="27">
        <f>SUM(L22:L45)</f>
        <v>3042</v>
      </c>
      <c r="M46" s="79"/>
      <c r="N46" s="27">
        <f>SUM(N22:N45)</f>
        <v>2281</v>
      </c>
      <c r="O46" s="27"/>
      <c r="P46" s="27">
        <f>SUM(P22:P45)</f>
        <v>0</v>
      </c>
      <c r="Q46" s="27"/>
      <c r="R46" s="27">
        <f>SUM(R22:R45)</f>
        <v>761</v>
      </c>
    </row>
    <row r="47" spans="1:18" ht="12" customHeight="1">
      <c r="A47" s="67" t="s">
        <v>27</v>
      </c>
      <c r="B47" s="6"/>
      <c r="C47" s="6"/>
      <c r="D47" s="6"/>
      <c r="E47" s="6"/>
      <c r="F47" s="37"/>
      <c r="G47" s="89"/>
      <c r="H47" s="89"/>
      <c r="I47" s="6"/>
      <c r="J47" s="6"/>
      <c r="K47" s="6"/>
      <c r="L47" s="6"/>
      <c r="M47" s="90"/>
      <c r="N47" s="6"/>
      <c r="O47" s="6"/>
      <c r="P47" s="6"/>
      <c r="Q47" s="6"/>
      <c r="R47" s="6"/>
    </row>
    <row r="48" spans="1:18" s="56" customFormat="1" ht="11.4" customHeight="1">
      <c r="A48" s="6"/>
      <c r="B48" s="68" t="s">
        <v>80</v>
      </c>
      <c r="C48" s="6"/>
      <c r="D48" s="6"/>
      <c r="E48" s="6"/>
      <c r="F48" s="37"/>
      <c r="G48" s="91"/>
      <c r="H48" s="63"/>
      <c r="I48" s="87"/>
      <c r="J48" s="74"/>
      <c r="K48" s="63"/>
      <c r="L48" s="63"/>
      <c r="M48" s="34"/>
      <c r="N48" s="7"/>
      <c r="O48" s="7"/>
      <c r="P48" s="7"/>
      <c r="Q48" s="7"/>
      <c r="R48" s="7"/>
    </row>
    <row r="49" spans="1:18" s="23" customFormat="1" ht="11.4" customHeight="1">
      <c r="A49" s="6"/>
      <c r="B49" s="68" t="s">
        <v>35</v>
      </c>
      <c r="C49" s="6"/>
      <c r="D49" s="6"/>
      <c r="E49" s="6"/>
      <c r="F49" s="37" t="s">
        <v>79</v>
      </c>
      <c r="G49" s="55"/>
      <c r="H49" s="63">
        <v>769</v>
      </c>
      <c r="I49" s="62"/>
      <c r="J49" s="63">
        <f t="shared" ref="J49:J51" si="3">L49-H49</f>
        <v>293</v>
      </c>
      <c r="K49" s="63"/>
      <c r="L49" s="63">
        <v>1062</v>
      </c>
      <c r="M49" s="34"/>
      <c r="N49" s="63">
        <f t="shared" ref="N49:N51" si="4">L49-P49-R49</f>
        <v>714</v>
      </c>
      <c r="O49" s="63"/>
      <c r="P49" s="63">
        <v>348</v>
      </c>
      <c r="Q49" s="63"/>
      <c r="R49" s="63">
        <v>0</v>
      </c>
    </row>
    <row r="50" spans="1:18" s="26" customFormat="1" ht="11.4" customHeight="1">
      <c r="A50" s="6"/>
      <c r="B50" s="68" t="s">
        <v>36</v>
      </c>
      <c r="C50" s="6"/>
      <c r="D50" s="6"/>
      <c r="E50" s="6"/>
      <c r="F50" s="37" t="s">
        <v>79</v>
      </c>
      <c r="G50" s="91"/>
      <c r="H50" s="63">
        <v>107</v>
      </c>
      <c r="I50" s="87"/>
      <c r="J50" s="74">
        <f t="shared" si="3"/>
        <v>95</v>
      </c>
      <c r="K50" s="63"/>
      <c r="L50" s="63">
        <v>202</v>
      </c>
      <c r="M50" s="34"/>
      <c r="N50" s="63">
        <f t="shared" si="4"/>
        <v>202</v>
      </c>
      <c r="O50" s="62"/>
      <c r="P50" s="92">
        <v>0</v>
      </c>
      <c r="Q50" s="62"/>
      <c r="R50" s="92">
        <v>0</v>
      </c>
    </row>
    <row r="51" spans="1:18" s="26" customFormat="1" ht="11.4" customHeight="1">
      <c r="A51" s="6"/>
      <c r="B51" s="68" t="s">
        <v>124</v>
      </c>
      <c r="C51" s="6"/>
      <c r="D51" s="6"/>
      <c r="E51" s="6"/>
      <c r="F51" s="37" t="s">
        <v>38</v>
      </c>
      <c r="G51" s="91"/>
      <c r="H51" s="77">
        <v>77</v>
      </c>
      <c r="I51" s="6"/>
      <c r="J51" s="76">
        <f t="shared" si="3"/>
        <v>60</v>
      </c>
      <c r="K51" s="7"/>
      <c r="L51" s="88">
        <v>137</v>
      </c>
      <c r="M51" s="34"/>
      <c r="N51" s="88">
        <f t="shared" si="4"/>
        <v>137</v>
      </c>
      <c r="O51" s="7"/>
      <c r="P51" s="77">
        <v>0</v>
      </c>
      <c r="Q51" s="7"/>
      <c r="R51" s="77">
        <v>0</v>
      </c>
    </row>
    <row r="52" spans="1:18" ht="1.5" customHeight="1">
      <c r="A52" s="6"/>
      <c r="B52" s="93"/>
      <c r="C52" s="6"/>
      <c r="D52" s="6"/>
      <c r="E52" s="6"/>
      <c r="F52" s="37"/>
      <c r="G52" s="12"/>
      <c r="H52" s="7"/>
      <c r="I52" s="6"/>
      <c r="J52" s="7"/>
      <c r="K52" s="7"/>
      <c r="L52" s="7"/>
      <c r="M52" s="34"/>
      <c r="N52" s="7"/>
      <c r="O52" s="7"/>
      <c r="P52" s="7"/>
      <c r="Q52" s="7"/>
      <c r="R52" s="7"/>
    </row>
    <row r="53" spans="1:18" ht="12" customHeight="1">
      <c r="A53" s="25"/>
      <c r="B53" s="94"/>
      <c r="C53" s="95" t="s">
        <v>6</v>
      </c>
      <c r="D53" s="25"/>
      <c r="E53" s="25"/>
      <c r="F53" s="38" t="s">
        <v>4</v>
      </c>
      <c r="G53" s="28"/>
      <c r="H53" s="27">
        <f>SUM(H47:H52)</f>
        <v>953</v>
      </c>
      <c r="I53" s="25"/>
      <c r="J53" s="27">
        <f>SUM(J47:J52)</f>
        <v>448</v>
      </c>
      <c r="K53" s="27"/>
      <c r="L53" s="27">
        <f>SUM(L47:L52)</f>
        <v>1401</v>
      </c>
      <c r="M53" s="79"/>
      <c r="N53" s="27">
        <f>SUM(N47:N52)</f>
        <v>1053</v>
      </c>
      <c r="O53" s="27"/>
      <c r="P53" s="27">
        <f>SUM(P47:P52)</f>
        <v>348</v>
      </c>
      <c r="Q53" s="27"/>
      <c r="R53" s="27">
        <f>SUM(R47:R52)</f>
        <v>0</v>
      </c>
    </row>
    <row r="54" spans="1:18" ht="12" customHeight="1">
      <c r="A54" s="67" t="s">
        <v>0</v>
      </c>
      <c r="B54" s="6"/>
      <c r="C54" s="6"/>
      <c r="D54" s="6"/>
      <c r="E54" s="6"/>
      <c r="F54" s="37"/>
      <c r="G54" s="12"/>
      <c r="H54" s="12"/>
      <c r="I54" s="6"/>
      <c r="J54" s="7"/>
      <c r="K54" s="7"/>
      <c r="L54" s="7"/>
      <c r="M54" s="34"/>
      <c r="N54" s="7"/>
      <c r="O54" s="7"/>
      <c r="P54" s="7"/>
      <c r="Q54" s="7"/>
      <c r="R54" s="7"/>
    </row>
    <row r="55" spans="1:18" ht="11.4" customHeight="1">
      <c r="A55" s="6"/>
      <c r="B55" s="6" t="s">
        <v>62</v>
      </c>
      <c r="C55" s="6"/>
      <c r="D55" s="6"/>
      <c r="E55" s="6"/>
      <c r="F55" s="37" t="s">
        <v>15</v>
      </c>
      <c r="G55" s="55">
        <v>3</v>
      </c>
      <c r="H55" s="7">
        <v>834</v>
      </c>
      <c r="I55" s="8"/>
      <c r="J55" s="7">
        <f>L55-H55</f>
        <v>2</v>
      </c>
      <c r="K55" s="7"/>
      <c r="L55" s="7">
        <v>836</v>
      </c>
      <c r="M55" s="34"/>
      <c r="N55" s="7">
        <f>L55-P55-R55</f>
        <v>494</v>
      </c>
      <c r="O55" s="7"/>
      <c r="P55" s="7">
        <v>222</v>
      </c>
      <c r="Q55" s="8"/>
      <c r="R55" s="7">
        <f>90+30</f>
        <v>120</v>
      </c>
    </row>
    <row r="56" spans="1:18" ht="11.4" customHeight="1">
      <c r="A56" s="6"/>
      <c r="B56" s="6" t="s">
        <v>125</v>
      </c>
      <c r="C56" s="6"/>
      <c r="D56" s="6"/>
      <c r="E56" s="6"/>
      <c r="F56" s="37" t="s">
        <v>19</v>
      </c>
      <c r="G56" s="12"/>
      <c r="H56" s="63">
        <v>490</v>
      </c>
      <c r="I56" s="62"/>
      <c r="J56" s="63">
        <f>L56-H56</f>
        <v>73</v>
      </c>
      <c r="K56" s="7"/>
      <c r="L56" s="7">
        <v>563</v>
      </c>
      <c r="M56" s="34"/>
      <c r="N56" s="7">
        <f>L56-P56-R56</f>
        <v>563</v>
      </c>
      <c r="O56" s="7"/>
      <c r="P56" s="7">
        <v>0</v>
      </c>
      <c r="Q56" s="8"/>
      <c r="R56" s="7">
        <v>0</v>
      </c>
    </row>
    <row r="57" spans="1:18" ht="11.4" customHeight="1">
      <c r="A57" s="6"/>
      <c r="B57" s="6" t="s">
        <v>67</v>
      </c>
      <c r="C57" s="6"/>
      <c r="D57" s="6"/>
      <c r="E57" s="6"/>
      <c r="F57" s="61" t="s">
        <v>40</v>
      </c>
      <c r="G57" s="12"/>
      <c r="H57" s="63">
        <v>95</v>
      </c>
      <c r="I57" s="62"/>
      <c r="J57" s="63">
        <f>L57-H57</f>
        <v>87</v>
      </c>
      <c r="K57" s="7"/>
      <c r="L57" s="7">
        <v>182</v>
      </c>
      <c r="M57" s="34"/>
      <c r="N57" s="7">
        <f>L57-P57-R57</f>
        <v>179</v>
      </c>
      <c r="O57" s="7"/>
      <c r="P57" s="7">
        <v>3</v>
      </c>
      <c r="Q57" s="8"/>
      <c r="R57" s="7">
        <v>0</v>
      </c>
    </row>
    <row r="58" spans="1:18" ht="11.4" customHeight="1">
      <c r="A58" s="6"/>
      <c r="B58" s="6" t="s">
        <v>126</v>
      </c>
      <c r="C58" s="6"/>
      <c r="D58" s="6"/>
      <c r="E58" s="6"/>
      <c r="F58" s="61"/>
      <c r="G58" s="12"/>
      <c r="H58" s="63"/>
      <c r="I58" s="62"/>
      <c r="J58" s="63"/>
      <c r="K58" s="7"/>
      <c r="L58" s="7"/>
      <c r="M58" s="34"/>
      <c r="N58" s="7"/>
      <c r="O58" s="7"/>
      <c r="P58" s="7"/>
      <c r="Q58" s="8"/>
      <c r="R58" s="7"/>
    </row>
    <row r="59" spans="1:18" ht="11.4" customHeight="1">
      <c r="A59" s="6"/>
      <c r="B59" s="68" t="s">
        <v>35</v>
      </c>
      <c r="C59" s="6"/>
      <c r="D59" s="6"/>
      <c r="E59" s="6"/>
      <c r="F59" s="61" t="s">
        <v>44</v>
      </c>
      <c r="G59" s="12"/>
      <c r="H59" s="63">
        <v>7</v>
      </c>
      <c r="I59" s="62"/>
      <c r="J59" s="63">
        <f>L59-H59</f>
        <v>7</v>
      </c>
      <c r="K59" s="7"/>
      <c r="L59" s="7">
        <v>14</v>
      </c>
      <c r="M59" s="34"/>
      <c r="N59" s="7">
        <f>L59-P59-R59</f>
        <v>14</v>
      </c>
      <c r="O59" s="7"/>
      <c r="P59" s="7">
        <v>0</v>
      </c>
      <c r="Q59" s="8"/>
      <c r="R59" s="7">
        <v>0</v>
      </c>
    </row>
    <row r="60" spans="1:18" s="26" customFormat="1" ht="12.6" customHeight="1">
      <c r="A60" s="6"/>
      <c r="B60" s="68" t="s">
        <v>36</v>
      </c>
      <c r="C60" s="6"/>
      <c r="D60" s="6"/>
      <c r="E60" s="6"/>
      <c r="F60" s="61" t="s">
        <v>44</v>
      </c>
      <c r="G60" s="55"/>
      <c r="H60" s="7">
        <v>17</v>
      </c>
      <c r="I60" s="8"/>
      <c r="J60" s="7">
        <f>L60-H60</f>
        <v>73</v>
      </c>
      <c r="K60" s="7"/>
      <c r="L60" s="7">
        <v>90</v>
      </c>
      <c r="M60" s="34"/>
      <c r="N60" s="7">
        <f>L60-P60-R60</f>
        <v>90</v>
      </c>
      <c r="O60" s="7"/>
      <c r="P60" s="7">
        <v>0</v>
      </c>
      <c r="Q60" s="8"/>
      <c r="R60" s="7">
        <v>0</v>
      </c>
    </row>
    <row r="61" spans="1:18" s="23" customFormat="1" ht="11.4" customHeight="1">
      <c r="A61" s="6"/>
      <c r="B61" s="68" t="s">
        <v>127</v>
      </c>
      <c r="C61" s="6"/>
      <c r="D61" s="6"/>
      <c r="E61" s="6"/>
      <c r="F61" s="37" t="s">
        <v>57</v>
      </c>
      <c r="G61" s="12"/>
      <c r="H61" s="104">
        <v>242</v>
      </c>
      <c r="I61" s="87"/>
      <c r="J61" s="105">
        <f>L61-H61</f>
        <v>20</v>
      </c>
      <c r="K61" s="7"/>
      <c r="L61" s="77">
        <v>262</v>
      </c>
      <c r="M61" s="34"/>
      <c r="N61" s="77">
        <f>L61-P61-R61</f>
        <v>138</v>
      </c>
      <c r="O61" s="7"/>
      <c r="P61" s="77">
        <v>124</v>
      </c>
      <c r="Q61" s="8"/>
      <c r="R61" s="88">
        <v>0</v>
      </c>
    </row>
    <row r="62" spans="1:18" ht="1.5" customHeight="1">
      <c r="A62" s="6"/>
      <c r="B62" s="68"/>
      <c r="C62" s="68"/>
      <c r="D62" s="6"/>
      <c r="E62" s="6"/>
      <c r="F62" s="69"/>
      <c r="G62" s="12"/>
      <c r="H62" s="7"/>
      <c r="I62" s="6"/>
      <c r="J62" s="7"/>
      <c r="K62" s="7"/>
      <c r="L62" s="7"/>
      <c r="M62" s="34"/>
      <c r="N62" s="7"/>
      <c r="O62" s="7"/>
      <c r="P62" s="7"/>
      <c r="Q62" s="7"/>
      <c r="R62" s="7"/>
    </row>
    <row r="63" spans="1:18" ht="12" customHeight="1">
      <c r="A63" s="6"/>
      <c r="B63" s="68"/>
      <c r="C63" s="96" t="s">
        <v>41</v>
      </c>
      <c r="D63" s="6"/>
      <c r="E63" s="6"/>
      <c r="F63" s="69" t="s">
        <v>4</v>
      </c>
      <c r="G63" s="12"/>
      <c r="H63" s="77">
        <f>SUM(H54:H62)</f>
        <v>1685</v>
      </c>
      <c r="I63" s="6"/>
      <c r="J63" s="77">
        <f>SUM(J54:J62)</f>
        <v>262</v>
      </c>
      <c r="K63" s="7"/>
      <c r="L63" s="77">
        <f>SUM(L54:L62)</f>
        <v>1947</v>
      </c>
      <c r="M63" s="34"/>
      <c r="N63" s="77">
        <f>SUM(N54:N62)</f>
        <v>1478</v>
      </c>
      <c r="O63" s="7"/>
      <c r="P63" s="77">
        <f>SUM(P54:P62)</f>
        <v>349</v>
      </c>
      <c r="Q63" s="7"/>
      <c r="R63" s="77">
        <f>SUM(R54:R62)</f>
        <v>120</v>
      </c>
    </row>
    <row r="64" spans="1:18" ht="1.95" customHeight="1">
      <c r="A64" s="6"/>
      <c r="B64" s="68"/>
      <c r="C64" s="96"/>
      <c r="D64" s="6"/>
      <c r="E64" s="6"/>
      <c r="F64" s="69"/>
      <c r="G64" s="12"/>
      <c r="H64" s="7"/>
      <c r="I64" s="6"/>
      <c r="J64" s="7"/>
      <c r="K64" s="7"/>
      <c r="L64" s="7"/>
      <c r="M64" s="34"/>
      <c r="N64" s="7"/>
      <c r="O64" s="7"/>
      <c r="P64" s="7"/>
      <c r="Q64" s="7"/>
      <c r="R64" s="7"/>
    </row>
    <row r="65" spans="1:18" ht="14.4" customHeight="1">
      <c r="A65" s="6"/>
      <c r="B65" s="68"/>
      <c r="C65" s="96"/>
      <c r="D65" s="67" t="s">
        <v>63</v>
      </c>
      <c r="E65" s="6"/>
      <c r="F65" s="69" t="s">
        <v>4</v>
      </c>
      <c r="G65" s="12"/>
      <c r="H65" s="88">
        <f>H17+H21+H46+H53+H63</f>
        <v>4447</v>
      </c>
      <c r="I65" s="6"/>
      <c r="J65" s="88">
        <f>J17+J21+J46+J53+J63</f>
        <v>2508</v>
      </c>
      <c r="K65" s="7"/>
      <c r="L65" s="88">
        <f>L17+L21+L46+L53+L63</f>
        <v>6955</v>
      </c>
      <c r="M65" s="34"/>
      <c r="N65" s="88">
        <f>N17+N21+N46+N53+N63</f>
        <v>5324</v>
      </c>
      <c r="O65" s="7"/>
      <c r="P65" s="88">
        <f>P17+P21+P46+P53+P63</f>
        <v>700</v>
      </c>
      <c r="Q65" s="7"/>
      <c r="R65" s="88">
        <f>R17+R21+R46+R53+R63</f>
        <v>931</v>
      </c>
    </row>
    <row r="66" spans="1:18" ht="3.6" customHeight="1">
      <c r="A66" s="25"/>
      <c r="B66" s="97"/>
      <c r="C66" s="95"/>
      <c r="D66" s="25"/>
      <c r="E66" s="25"/>
      <c r="F66" s="78"/>
      <c r="G66" s="28"/>
      <c r="H66" s="27"/>
      <c r="I66" s="25"/>
      <c r="J66" s="27"/>
      <c r="K66" s="27"/>
      <c r="L66" s="27"/>
      <c r="M66" s="79"/>
      <c r="N66" s="27"/>
      <c r="O66" s="27"/>
      <c r="P66" s="27"/>
      <c r="Q66" s="27"/>
      <c r="R66" s="27"/>
    </row>
    <row r="67" spans="1:18" ht="15" customHeight="1">
      <c r="A67" s="3"/>
      <c r="B67" s="16"/>
      <c r="C67" s="54"/>
      <c r="D67" s="3"/>
      <c r="E67" s="3"/>
      <c r="F67" s="37"/>
      <c r="G67" s="12"/>
      <c r="H67" s="5"/>
      <c r="I67" s="6"/>
      <c r="J67" s="5"/>
      <c r="K67" s="5"/>
      <c r="L67" s="5"/>
      <c r="M67" s="58"/>
      <c r="N67" s="5"/>
      <c r="O67" s="5"/>
      <c r="P67" s="5"/>
      <c r="Q67" s="7"/>
      <c r="R67" s="5"/>
    </row>
    <row r="68" spans="1:18" ht="9.75" customHeight="1">
      <c r="A68" s="3"/>
      <c r="B68" s="16"/>
      <c r="C68" s="54"/>
      <c r="D68" s="3"/>
      <c r="E68" s="3"/>
      <c r="F68" s="37"/>
      <c r="G68" s="12"/>
      <c r="H68" s="5"/>
      <c r="I68" s="6"/>
      <c r="J68" s="5"/>
      <c r="K68" s="5"/>
      <c r="L68" s="5"/>
      <c r="M68" s="58"/>
      <c r="N68" s="5"/>
      <c r="O68" s="5"/>
      <c r="P68" s="5"/>
      <c r="Q68" s="7"/>
      <c r="R68" s="5"/>
    </row>
    <row r="69" spans="1:18" ht="13.2" customHeight="1">
      <c r="A69" s="2" t="s">
        <v>142</v>
      </c>
    </row>
    <row r="70" spans="1:18" ht="13.2" customHeight="1">
      <c r="A70" s="11" t="s">
        <v>114</v>
      </c>
    </row>
    <row r="71" spans="1:18" ht="2.25" customHeight="1">
      <c r="A71" s="11"/>
      <c r="M71" s="57"/>
    </row>
    <row r="72" spans="1:18" ht="9.75" customHeight="1">
      <c r="A72" s="42"/>
      <c r="B72" s="42"/>
      <c r="C72" s="42"/>
      <c r="D72" s="42"/>
      <c r="E72" s="42"/>
      <c r="F72" s="43" t="s">
        <v>18</v>
      </c>
      <c r="G72" s="43"/>
      <c r="H72" s="43" t="s">
        <v>14</v>
      </c>
      <c r="I72" s="44"/>
      <c r="J72" s="43" t="s">
        <v>18</v>
      </c>
      <c r="K72" s="43"/>
      <c r="L72" s="43" t="s">
        <v>10</v>
      </c>
      <c r="M72" s="45"/>
      <c r="N72" s="46"/>
      <c r="O72" s="47"/>
      <c r="P72" s="46" t="s">
        <v>21</v>
      </c>
      <c r="Q72" s="46"/>
      <c r="R72" s="46"/>
    </row>
    <row r="73" spans="1:18" ht="9.75" customHeight="1">
      <c r="A73" s="3"/>
      <c r="B73" s="3"/>
      <c r="C73" s="3"/>
      <c r="D73" s="3"/>
      <c r="E73" s="3"/>
      <c r="F73" s="15" t="s">
        <v>1</v>
      </c>
      <c r="G73" s="15"/>
      <c r="H73" s="15" t="s">
        <v>8</v>
      </c>
      <c r="I73" s="16"/>
      <c r="J73" s="15" t="s">
        <v>9</v>
      </c>
      <c r="K73" s="15"/>
      <c r="L73" s="15" t="s">
        <v>17</v>
      </c>
      <c r="M73" s="31"/>
      <c r="N73" s="15" t="s">
        <v>22</v>
      </c>
      <c r="O73" s="16"/>
      <c r="P73" s="15" t="s">
        <v>13</v>
      </c>
      <c r="Q73" s="15"/>
      <c r="R73" s="41" t="s">
        <v>0</v>
      </c>
    </row>
    <row r="74" spans="1:18" ht="9.75" customHeight="1">
      <c r="A74" s="17"/>
      <c r="B74" s="18" t="s">
        <v>2</v>
      </c>
      <c r="C74" s="17"/>
      <c r="D74" s="17"/>
      <c r="E74" s="17"/>
      <c r="F74" s="19" t="s">
        <v>3</v>
      </c>
      <c r="G74" s="19"/>
      <c r="H74" s="21" t="s">
        <v>113</v>
      </c>
      <c r="I74" s="20"/>
      <c r="J74" s="19" t="s">
        <v>16</v>
      </c>
      <c r="K74" s="19"/>
      <c r="L74" s="19" t="s">
        <v>11</v>
      </c>
      <c r="M74" s="32"/>
      <c r="N74" s="19" t="s">
        <v>23</v>
      </c>
      <c r="O74" s="20"/>
      <c r="P74" s="19" t="s">
        <v>12</v>
      </c>
      <c r="Q74" s="22"/>
      <c r="R74" s="19" t="s">
        <v>24</v>
      </c>
    </row>
    <row r="75" spans="1:18" ht="1.2" customHeight="1">
      <c r="A75" s="3"/>
      <c r="B75" s="3"/>
      <c r="C75" s="3"/>
      <c r="D75" s="3"/>
      <c r="E75" s="3"/>
      <c r="F75" s="3"/>
      <c r="G75" s="3"/>
      <c r="H75" s="3"/>
      <c r="I75" s="3"/>
      <c r="J75" s="3"/>
      <c r="K75" s="3"/>
      <c r="M75" s="33"/>
      <c r="O75" s="3"/>
      <c r="P75" s="3"/>
      <c r="Q75" s="3"/>
      <c r="R75" s="3"/>
    </row>
    <row r="76" spans="1:18" ht="10.199999999999999" customHeight="1">
      <c r="A76" s="67"/>
      <c r="B76" s="6"/>
      <c r="C76" s="123" t="s">
        <v>48</v>
      </c>
      <c r="D76" s="124"/>
      <c r="E76" s="124"/>
      <c r="F76" s="12"/>
      <c r="G76" s="12"/>
      <c r="H76" s="12"/>
      <c r="I76" s="6"/>
      <c r="J76" s="7"/>
      <c r="K76" s="7"/>
      <c r="L76" s="7"/>
      <c r="M76" s="34"/>
      <c r="N76" s="7"/>
      <c r="O76" s="7"/>
      <c r="P76" s="7"/>
      <c r="Q76" s="7"/>
      <c r="R76" s="7"/>
    </row>
    <row r="77" spans="1:18" ht="10.95" customHeight="1">
      <c r="A77" s="11" t="s">
        <v>27</v>
      </c>
      <c r="B77" s="6"/>
      <c r="C77" s="6"/>
      <c r="D77" s="6"/>
      <c r="E77" s="6"/>
      <c r="F77" s="69"/>
      <c r="G77" s="89"/>
      <c r="H77" s="89"/>
      <c r="I77" s="6"/>
      <c r="J77" s="6"/>
      <c r="K77" s="6"/>
      <c r="L77" s="6"/>
      <c r="M77" s="90"/>
      <c r="N77" s="6"/>
      <c r="O77" s="6"/>
      <c r="P77" s="6"/>
      <c r="Q77" s="6"/>
      <c r="R77" s="6"/>
    </row>
    <row r="78" spans="1:18" s="26" customFormat="1" ht="11.4" customHeight="1">
      <c r="A78" s="25"/>
      <c r="B78" s="97" t="s">
        <v>56</v>
      </c>
      <c r="C78" s="25"/>
      <c r="D78" s="25"/>
      <c r="E78" s="25"/>
      <c r="F78" s="38" t="s">
        <v>42</v>
      </c>
      <c r="G78" s="65"/>
      <c r="H78" s="27">
        <v>2325</v>
      </c>
      <c r="I78" s="25"/>
      <c r="J78" s="98">
        <f>L78-H78</f>
        <v>994</v>
      </c>
      <c r="K78" s="27"/>
      <c r="L78" s="27">
        <v>3319</v>
      </c>
      <c r="M78" s="79"/>
      <c r="N78" s="27">
        <f>L78-P78-R78</f>
        <v>3319</v>
      </c>
      <c r="O78" s="99"/>
      <c r="P78" s="100">
        <v>0</v>
      </c>
      <c r="Q78" s="99"/>
      <c r="R78" s="100">
        <v>0</v>
      </c>
    </row>
    <row r="79" spans="1:18" ht="12" customHeight="1">
      <c r="A79" s="11" t="s">
        <v>25</v>
      </c>
      <c r="B79" s="6"/>
      <c r="C79" s="6"/>
      <c r="D79" s="6"/>
      <c r="E79" s="6"/>
      <c r="F79" s="37"/>
      <c r="G79" s="4"/>
      <c r="H79" s="12"/>
      <c r="I79" s="6"/>
      <c r="J79" s="7"/>
      <c r="K79" s="7"/>
      <c r="L79" s="7"/>
      <c r="M79" s="34"/>
      <c r="N79" s="7"/>
      <c r="O79" s="7"/>
      <c r="P79" s="7"/>
      <c r="Q79" s="7"/>
      <c r="R79" s="7"/>
    </row>
    <row r="80" spans="1:18" ht="11.4" customHeight="1">
      <c r="A80" s="67"/>
      <c r="B80" s="68" t="s">
        <v>128</v>
      </c>
      <c r="C80" s="6"/>
      <c r="D80" s="6"/>
      <c r="E80" s="6"/>
      <c r="F80" s="37"/>
      <c r="G80" s="4"/>
      <c r="H80" s="7"/>
      <c r="I80" s="6"/>
      <c r="J80" s="7"/>
      <c r="K80" s="7"/>
      <c r="L80" s="7"/>
      <c r="M80" s="34"/>
      <c r="N80" s="7"/>
      <c r="O80" s="7"/>
      <c r="P80" s="7"/>
      <c r="Q80" s="7"/>
      <c r="R80" s="7"/>
    </row>
    <row r="81" spans="1:18" s="23" customFormat="1" ht="11.4" customHeight="1">
      <c r="A81" s="6"/>
      <c r="B81" s="68" t="s">
        <v>37</v>
      </c>
      <c r="C81" s="67"/>
      <c r="D81" s="67"/>
      <c r="E81" s="67"/>
      <c r="F81" s="39" t="s">
        <v>7</v>
      </c>
      <c r="G81" s="55">
        <v>3</v>
      </c>
      <c r="H81" s="7">
        <v>75</v>
      </c>
      <c r="I81" s="8"/>
      <c r="J81" s="7">
        <f t="shared" ref="J81:J86" si="5">L81-H81</f>
        <v>1</v>
      </c>
      <c r="K81" s="7"/>
      <c r="L81" s="7">
        <v>76</v>
      </c>
      <c r="M81" s="34"/>
      <c r="N81" s="7">
        <f t="shared" ref="N81:N86" si="6">L81-P81-R81</f>
        <v>76</v>
      </c>
      <c r="O81" s="7"/>
      <c r="P81" s="7">
        <v>0</v>
      </c>
      <c r="Q81" s="7"/>
      <c r="R81" s="7">
        <v>0</v>
      </c>
    </row>
    <row r="82" spans="1:18" s="23" customFormat="1" ht="11.4" customHeight="1">
      <c r="A82" s="6"/>
      <c r="B82" s="68" t="s">
        <v>87</v>
      </c>
      <c r="C82" s="67"/>
      <c r="D82" s="67"/>
      <c r="E82" s="67"/>
      <c r="F82" s="52" t="s">
        <v>7</v>
      </c>
      <c r="G82" s="55">
        <v>3</v>
      </c>
      <c r="H82" s="71">
        <v>242</v>
      </c>
      <c r="I82" s="53"/>
      <c r="J82" s="71">
        <f t="shared" si="5"/>
        <v>7</v>
      </c>
      <c r="K82" s="71"/>
      <c r="L82" s="71">
        <v>249</v>
      </c>
      <c r="M82" s="34"/>
      <c r="N82" s="71">
        <f t="shared" si="6"/>
        <v>249</v>
      </c>
      <c r="O82" s="7"/>
      <c r="P82" s="7">
        <v>0</v>
      </c>
      <c r="Q82" s="7"/>
      <c r="R82" s="7">
        <v>0</v>
      </c>
    </row>
    <row r="83" spans="1:18" s="23" customFormat="1" ht="11.4" customHeight="1">
      <c r="A83" s="6"/>
      <c r="B83" s="68" t="s">
        <v>73</v>
      </c>
      <c r="C83" s="6"/>
      <c r="D83" s="6"/>
      <c r="E83" s="6"/>
      <c r="F83" s="52" t="s">
        <v>7</v>
      </c>
      <c r="G83" s="55">
        <v>3</v>
      </c>
      <c r="H83" s="71">
        <v>59</v>
      </c>
      <c r="I83" s="53"/>
      <c r="J83" s="71">
        <f t="shared" si="5"/>
        <v>1</v>
      </c>
      <c r="K83" s="71"/>
      <c r="L83" s="71">
        <v>60</v>
      </c>
      <c r="M83" s="34"/>
      <c r="N83" s="71">
        <f t="shared" si="6"/>
        <v>60</v>
      </c>
      <c r="O83" s="7"/>
      <c r="P83" s="7">
        <v>0</v>
      </c>
      <c r="Q83" s="7"/>
      <c r="R83" s="7">
        <v>0</v>
      </c>
    </row>
    <row r="84" spans="1:18" s="23" customFormat="1" ht="11.4" customHeight="1">
      <c r="A84" s="6"/>
      <c r="B84" s="68" t="s">
        <v>108</v>
      </c>
      <c r="C84" s="6"/>
      <c r="D84" s="6"/>
      <c r="E84" s="6"/>
      <c r="F84" s="36" t="s">
        <v>101</v>
      </c>
      <c r="G84" s="55">
        <v>3</v>
      </c>
      <c r="H84" s="71">
        <v>61</v>
      </c>
      <c r="I84" s="53"/>
      <c r="J84" s="71">
        <f t="shared" si="5"/>
        <v>2</v>
      </c>
      <c r="K84" s="71"/>
      <c r="L84" s="71">
        <v>63</v>
      </c>
      <c r="M84" s="34"/>
      <c r="N84" s="71">
        <f t="shared" si="6"/>
        <v>63</v>
      </c>
      <c r="O84" s="7"/>
      <c r="P84" s="7">
        <v>0</v>
      </c>
      <c r="Q84" s="7"/>
      <c r="R84" s="7">
        <v>0</v>
      </c>
    </row>
    <row r="85" spans="1:18" s="23" customFormat="1" ht="11.4" customHeight="1">
      <c r="A85" s="6"/>
      <c r="B85" s="68" t="s">
        <v>75</v>
      </c>
      <c r="C85" s="6"/>
      <c r="D85" s="6"/>
      <c r="E85" s="6"/>
      <c r="F85" s="52" t="s">
        <v>38</v>
      </c>
      <c r="G85" s="4"/>
      <c r="H85" s="71">
        <v>66</v>
      </c>
      <c r="I85" s="53"/>
      <c r="J85" s="71">
        <f>L85-H85</f>
        <v>67</v>
      </c>
      <c r="K85" s="71"/>
      <c r="L85" s="71">
        <v>133</v>
      </c>
      <c r="M85" s="34"/>
      <c r="N85" s="71">
        <f>L85-P85-R85</f>
        <v>133</v>
      </c>
      <c r="O85" s="7"/>
      <c r="P85" s="7">
        <v>0</v>
      </c>
      <c r="Q85" s="7"/>
      <c r="R85" s="7">
        <v>0</v>
      </c>
    </row>
    <row r="86" spans="1:18" s="23" customFormat="1" ht="11.4" customHeight="1">
      <c r="A86" s="6"/>
      <c r="B86" s="68" t="s">
        <v>129</v>
      </c>
      <c r="C86" s="6"/>
      <c r="D86" s="6"/>
      <c r="E86" s="6"/>
      <c r="F86" s="114" t="s">
        <v>122</v>
      </c>
      <c r="G86" s="4"/>
      <c r="H86" s="71">
        <v>154</v>
      </c>
      <c r="I86" s="53"/>
      <c r="J86" s="71">
        <f t="shared" si="5"/>
        <v>9</v>
      </c>
      <c r="K86" s="71"/>
      <c r="L86" s="72">
        <v>163</v>
      </c>
      <c r="M86" s="34"/>
      <c r="N86" s="72">
        <f t="shared" si="6"/>
        <v>163</v>
      </c>
      <c r="O86" s="7"/>
      <c r="P86" s="7">
        <v>0</v>
      </c>
      <c r="Q86" s="7"/>
      <c r="R86" s="7">
        <v>0</v>
      </c>
    </row>
    <row r="87" spans="1:18" s="23" customFormat="1" ht="11.4" customHeight="1">
      <c r="A87" s="6"/>
      <c r="B87" s="68" t="s">
        <v>130</v>
      </c>
      <c r="C87" s="6"/>
      <c r="D87" s="6"/>
      <c r="E87" s="6"/>
      <c r="F87" s="39" t="s">
        <v>42</v>
      </c>
      <c r="G87" s="55"/>
      <c r="H87" s="71">
        <v>29</v>
      </c>
      <c r="I87" s="53"/>
      <c r="J87" s="71">
        <f t="shared" ref="J87:J93" si="7">L87-H87</f>
        <v>35</v>
      </c>
      <c r="K87" s="71"/>
      <c r="L87" s="71">
        <v>64</v>
      </c>
      <c r="M87" s="34"/>
      <c r="N87" s="71">
        <f t="shared" ref="N87:N93" si="8">L87-P87-R87</f>
        <v>64</v>
      </c>
      <c r="O87" s="7"/>
      <c r="P87" s="7">
        <v>0</v>
      </c>
      <c r="Q87" s="7"/>
      <c r="R87" s="7">
        <v>0</v>
      </c>
    </row>
    <row r="88" spans="1:18" s="23" customFormat="1" ht="11.4" customHeight="1">
      <c r="A88" s="6"/>
      <c r="B88" s="68" t="s">
        <v>74</v>
      </c>
      <c r="C88" s="6"/>
      <c r="D88" s="6"/>
      <c r="E88" s="6"/>
      <c r="F88" s="52" t="s">
        <v>57</v>
      </c>
      <c r="G88" s="4"/>
      <c r="H88" s="71">
        <v>80</v>
      </c>
      <c r="I88" s="53"/>
      <c r="J88" s="71">
        <f t="shared" si="7"/>
        <v>97</v>
      </c>
      <c r="K88" s="71"/>
      <c r="L88" s="71">
        <v>177</v>
      </c>
      <c r="M88" s="34"/>
      <c r="N88" s="71">
        <f t="shared" si="8"/>
        <v>177</v>
      </c>
      <c r="O88" s="7"/>
      <c r="P88" s="7">
        <v>0</v>
      </c>
      <c r="Q88" s="7"/>
      <c r="R88" s="7">
        <v>0</v>
      </c>
    </row>
    <row r="89" spans="1:18" s="23" customFormat="1" ht="11.4" customHeight="1">
      <c r="A89" s="6"/>
      <c r="B89" s="68" t="s">
        <v>93</v>
      </c>
      <c r="C89" s="68"/>
      <c r="D89" s="6"/>
      <c r="E89" s="6"/>
      <c r="F89" s="36" t="s">
        <v>45</v>
      </c>
      <c r="G89" s="12"/>
      <c r="H89" s="106">
        <v>221</v>
      </c>
      <c r="I89" s="53"/>
      <c r="J89" s="106">
        <f t="shared" si="7"/>
        <v>709</v>
      </c>
      <c r="K89" s="106"/>
      <c r="L89" s="106">
        <v>930</v>
      </c>
      <c r="M89" s="107"/>
      <c r="N89" s="71">
        <f t="shared" si="8"/>
        <v>930</v>
      </c>
      <c r="O89" s="7"/>
      <c r="P89" s="106">
        <v>0</v>
      </c>
      <c r="Q89" s="7"/>
      <c r="R89" s="106">
        <v>0</v>
      </c>
    </row>
    <row r="90" spans="1:18" s="23" customFormat="1" ht="11.4" customHeight="1">
      <c r="A90" s="6"/>
      <c r="B90" s="68" t="s">
        <v>131</v>
      </c>
      <c r="C90" s="67"/>
      <c r="D90" s="67"/>
      <c r="E90" s="67"/>
      <c r="F90" s="52" t="s">
        <v>44</v>
      </c>
      <c r="G90" s="4"/>
      <c r="H90" s="71">
        <v>8</v>
      </c>
      <c r="I90" s="53"/>
      <c r="J90" s="71">
        <f t="shared" si="7"/>
        <v>242</v>
      </c>
      <c r="K90" s="71"/>
      <c r="L90" s="71">
        <v>250</v>
      </c>
      <c r="M90" s="34"/>
      <c r="N90" s="71">
        <f t="shared" si="8"/>
        <v>250</v>
      </c>
      <c r="O90" s="7"/>
      <c r="P90" s="7">
        <v>0</v>
      </c>
      <c r="Q90" s="7"/>
      <c r="R90" s="7">
        <v>0</v>
      </c>
    </row>
    <row r="91" spans="1:18" s="23" customFormat="1" ht="11.4" customHeight="1">
      <c r="A91" s="6"/>
      <c r="B91" s="68" t="s">
        <v>132</v>
      </c>
      <c r="C91" s="6"/>
      <c r="D91" s="6"/>
      <c r="E91" s="6"/>
      <c r="F91" s="115" t="s">
        <v>123</v>
      </c>
      <c r="G91" s="4"/>
      <c r="H91" s="71">
        <v>104</v>
      </c>
      <c r="I91" s="53"/>
      <c r="J91" s="71">
        <f>L91-H91</f>
        <v>84</v>
      </c>
      <c r="K91" s="71"/>
      <c r="L91" s="71">
        <v>188</v>
      </c>
      <c r="M91" s="34"/>
      <c r="N91" s="71">
        <f>L91-P91-R91</f>
        <v>188</v>
      </c>
      <c r="O91" s="7"/>
      <c r="P91" s="7">
        <v>0</v>
      </c>
      <c r="Q91" s="7"/>
      <c r="R91" s="7">
        <v>0</v>
      </c>
    </row>
    <row r="92" spans="1:18" s="23" customFormat="1" ht="11.4" customHeight="1">
      <c r="A92" s="6"/>
      <c r="B92" s="68" t="s">
        <v>76</v>
      </c>
      <c r="C92" s="6"/>
      <c r="D92" s="6"/>
      <c r="E92" s="6"/>
      <c r="F92" s="52" t="s">
        <v>91</v>
      </c>
      <c r="G92" s="4"/>
      <c r="H92" s="71">
        <v>62</v>
      </c>
      <c r="I92" s="53"/>
      <c r="J92" s="71">
        <f t="shared" si="7"/>
        <v>499</v>
      </c>
      <c r="K92" s="71"/>
      <c r="L92" s="71">
        <v>561</v>
      </c>
      <c r="M92" s="34"/>
      <c r="N92" s="71">
        <f t="shared" si="8"/>
        <v>234</v>
      </c>
      <c r="O92" s="7"/>
      <c r="P92" s="7">
        <v>130</v>
      </c>
      <c r="Q92" s="7"/>
      <c r="R92" s="7">
        <v>197</v>
      </c>
    </row>
    <row r="93" spans="1:18" s="23" customFormat="1" ht="11.4" customHeight="1">
      <c r="A93" s="6"/>
      <c r="B93" s="68" t="s">
        <v>133</v>
      </c>
      <c r="C93" s="67"/>
      <c r="D93" s="67"/>
      <c r="E93" s="67"/>
      <c r="F93" s="52" t="s">
        <v>91</v>
      </c>
      <c r="G93" s="4"/>
      <c r="H93" s="71">
        <v>1</v>
      </c>
      <c r="I93" s="53"/>
      <c r="J93" s="71">
        <f t="shared" si="7"/>
        <v>99</v>
      </c>
      <c r="K93" s="71"/>
      <c r="L93" s="71">
        <v>100</v>
      </c>
      <c r="M93" s="34"/>
      <c r="N93" s="71">
        <f t="shared" si="8"/>
        <v>100</v>
      </c>
      <c r="O93" s="7"/>
      <c r="P93" s="7">
        <v>0</v>
      </c>
      <c r="Q93" s="7"/>
      <c r="R93" s="7">
        <v>0</v>
      </c>
    </row>
    <row r="94" spans="1:18" s="23" customFormat="1" ht="11.4" customHeight="1">
      <c r="A94" s="6"/>
      <c r="B94" s="68" t="s">
        <v>78</v>
      </c>
      <c r="C94" s="6"/>
      <c r="D94" s="6"/>
      <c r="E94" s="6"/>
      <c r="F94" s="39"/>
      <c r="G94" s="4"/>
      <c r="H94" s="71"/>
      <c r="I94" s="53"/>
      <c r="J94" s="71"/>
      <c r="K94" s="71"/>
      <c r="L94" s="71"/>
      <c r="M94" s="34"/>
      <c r="N94" s="71"/>
      <c r="O94" s="7"/>
      <c r="P94" s="7"/>
      <c r="Q94" s="7"/>
      <c r="R94" s="7"/>
    </row>
    <row r="95" spans="1:18" s="23" customFormat="1" ht="11.4" customHeight="1">
      <c r="A95" s="6"/>
      <c r="B95" s="103" t="s">
        <v>134</v>
      </c>
      <c r="C95" s="6"/>
      <c r="D95" s="6"/>
      <c r="E95" s="6"/>
      <c r="F95" s="52" t="s">
        <v>91</v>
      </c>
      <c r="G95" s="4"/>
      <c r="H95" s="71">
        <v>24</v>
      </c>
      <c r="I95" s="53"/>
      <c r="J95" s="71">
        <f>L95-H95</f>
        <v>70</v>
      </c>
      <c r="K95" s="71"/>
      <c r="L95" s="71">
        <v>94</v>
      </c>
      <c r="M95" s="34"/>
      <c r="N95" s="71">
        <f>L95-P95-R95</f>
        <v>94</v>
      </c>
      <c r="O95" s="7"/>
      <c r="P95" s="7">
        <v>0</v>
      </c>
      <c r="Q95" s="7"/>
      <c r="R95" s="7">
        <v>0</v>
      </c>
    </row>
    <row r="96" spans="1:18" s="23" customFormat="1" ht="11.4" customHeight="1">
      <c r="A96" s="6"/>
      <c r="B96" s="68" t="s">
        <v>72</v>
      </c>
      <c r="C96" s="6"/>
      <c r="D96" s="6"/>
      <c r="E96" s="6"/>
      <c r="F96" s="39" t="s">
        <v>90</v>
      </c>
      <c r="G96" s="4"/>
      <c r="H96" s="71">
        <v>85</v>
      </c>
      <c r="I96" s="53"/>
      <c r="J96" s="71">
        <f>L96-H96</f>
        <v>624</v>
      </c>
      <c r="K96" s="71"/>
      <c r="L96" s="71">
        <v>709</v>
      </c>
      <c r="M96" s="34"/>
      <c r="N96" s="71">
        <f>L96-P96-R96</f>
        <v>709</v>
      </c>
      <c r="O96" s="7"/>
      <c r="P96" s="7">
        <v>0</v>
      </c>
      <c r="Q96" s="7"/>
      <c r="R96" s="7">
        <v>0</v>
      </c>
    </row>
    <row r="97" spans="1:18" s="23" customFormat="1" ht="11.4" customHeight="1">
      <c r="A97" s="6"/>
      <c r="B97" s="68" t="s">
        <v>135</v>
      </c>
      <c r="C97" s="6"/>
      <c r="D97" s="6"/>
      <c r="E97" s="6"/>
      <c r="F97" s="39" t="s">
        <v>99</v>
      </c>
      <c r="G97" s="4"/>
      <c r="H97" s="71">
        <v>24</v>
      </c>
      <c r="I97" s="53"/>
      <c r="J97" s="71">
        <f>L97-H97</f>
        <v>264</v>
      </c>
      <c r="K97" s="71"/>
      <c r="L97" s="71">
        <v>288</v>
      </c>
      <c r="M97" s="34"/>
      <c r="N97" s="71">
        <f>L97-P97-R97</f>
        <v>288</v>
      </c>
      <c r="O97" s="7"/>
      <c r="P97" s="7">
        <v>0</v>
      </c>
      <c r="Q97" s="7"/>
      <c r="R97" s="7">
        <v>0</v>
      </c>
    </row>
    <row r="98" spans="1:18" s="23" customFormat="1" ht="11.4" customHeight="1">
      <c r="A98" s="6"/>
      <c r="B98" s="68" t="s">
        <v>136</v>
      </c>
      <c r="C98" s="6"/>
      <c r="D98" s="6"/>
      <c r="E98" s="6"/>
      <c r="F98" s="39" t="s">
        <v>71</v>
      </c>
      <c r="G98" s="4"/>
      <c r="H98" s="71">
        <v>145</v>
      </c>
      <c r="I98" s="53"/>
      <c r="J98" s="71">
        <f t="shared" ref="J98" si="9">L98-H98</f>
        <v>594</v>
      </c>
      <c r="K98" s="71"/>
      <c r="L98" s="71">
        <v>739</v>
      </c>
      <c r="M98" s="34"/>
      <c r="N98" s="71">
        <f t="shared" ref="N98" si="10">L98-P98-R98</f>
        <v>739</v>
      </c>
      <c r="O98" s="7"/>
      <c r="P98" s="7">
        <v>0</v>
      </c>
      <c r="Q98" s="7"/>
      <c r="R98" s="7">
        <v>0</v>
      </c>
    </row>
    <row r="99" spans="1:18" s="23" customFormat="1" ht="11.4" customHeight="1">
      <c r="A99" s="6"/>
      <c r="B99" s="68" t="s">
        <v>137</v>
      </c>
      <c r="C99" s="67"/>
      <c r="D99" s="67"/>
      <c r="E99" s="67"/>
      <c r="F99" s="39" t="s">
        <v>103</v>
      </c>
      <c r="G99" s="55"/>
      <c r="H99" s="71">
        <v>65</v>
      </c>
      <c r="I99" s="53"/>
      <c r="J99" s="71">
        <f>L99-H99</f>
        <v>715</v>
      </c>
      <c r="K99" s="106"/>
      <c r="L99" s="106">
        <v>780</v>
      </c>
      <c r="M99" s="107"/>
      <c r="N99" s="71">
        <f>L99-P99-R99</f>
        <v>780</v>
      </c>
      <c r="O99" s="7"/>
      <c r="P99" s="7">
        <v>0</v>
      </c>
      <c r="Q99" s="7"/>
      <c r="R99" s="7">
        <v>0</v>
      </c>
    </row>
    <row r="100" spans="1:18" s="23" customFormat="1" ht="11.4" customHeight="1">
      <c r="A100" s="6"/>
      <c r="B100" s="68" t="s">
        <v>138</v>
      </c>
      <c r="C100" s="6"/>
      <c r="D100" s="6"/>
      <c r="E100" s="6"/>
      <c r="F100" s="52" t="s">
        <v>109</v>
      </c>
      <c r="G100" s="4"/>
      <c r="H100" s="71">
        <v>1</v>
      </c>
      <c r="I100" s="53"/>
      <c r="J100" s="71">
        <f>L100-H100</f>
        <v>81</v>
      </c>
      <c r="K100" s="71"/>
      <c r="L100" s="71">
        <v>82</v>
      </c>
      <c r="M100" s="34"/>
      <c r="N100" s="71">
        <f>L100-P100-R100</f>
        <v>82</v>
      </c>
      <c r="O100" s="7"/>
      <c r="P100" s="7">
        <v>0</v>
      </c>
      <c r="Q100" s="7"/>
      <c r="R100" s="7">
        <v>0</v>
      </c>
    </row>
    <row r="101" spans="1:18" s="23" customFormat="1" ht="11.4" customHeight="1">
      <c r="A101" s="6"/>
      <c r="B101" s="68" t="s">
        <v>139</v>
      </c>
      <c r="C101" s="6"/>
      <c r="D101" s="6"/>
      <c r="E101" s="6"/>
      <c r="F101" s="36" t="s">
        <v>102</v>
      </c>
      <c r="G101" s="4"/>
      <c r="H101" s="71">
        <v>56</v>
      </c>
      <c r="I101" s="53"/>
      <c r="J101" s="71">
        <f t="shared" ref="J101" si="11">L101-H101</f>
        <v>1294</v>
      </c>
      <c r="K101" s="71"/>
      <c r="L101" s="71">
        <v>1350</v>
      </c>
      <c r="M101" s="34"/>
      <c r="N101" s="71">
        <f>L101-P101-R101</f>
        <v>1350</v>
      </c>
      <c r="O101" s="7"/>
      <c r="P101" s="7">
        <v>0</v>
      </c>
      <c r="Q101" s="7"/>
      <c r="R101" s="7">
        <v>0</v>
      </c>
    </row>
    <row r="102" spans="1:18" s="23" customFormat="1" ht="11.4" customHeight="1">
      <c r="A102" s="6"/>
      <c r="B102" s="68" t="s">
        <v>140</v>
      </c>
      <c r="C102" s="6"/>
      <c r="D102" s="6"/>
      <c r="E102" s="6"/>
      <c r="F102" s="101"/>
      <c r="G102" s="12"/>
      <c r="H102" s="77"/>
      <c r="I102" s="8"/>
      <c r="J102" s="7"/>
      <c r="K102" s="7"/>
      <c r="L102" s="7"/>
      <c r="M102" s="34"/>
      <c r="N102" s="7"/>
      <c r="O102" s="7"/>
      <c r="P102" s="7"/>
      <c r="Q102" s="7"/>
      <c r="R102" s="7"/>
    </row>
    <row r="103" spans="1:18" s="23" customFormat="1" ht="11.4" customHeight="1">
      <c r="A103" s="6"/>
      <c r="B103" s="68" t="s">
        <v>84</v>
      </c>
      <c r="C103" s="68"/>
      <c r="D103" s="6"/>
      <c r="E103" s="6"/>
      <c r="F103" s="36" t="s">
        <v>85</v>
      </c>
      <c r="G103" s="12"/>
      <c r="H103" s="111">
        <v>99</v>
      </c>
      <c r="I103" s="53"/>
      <c r="J103" s="111">
        <f>L103-H103</f>
        <v>250</v>
      </c>
      <c r="K103" s="106"/>
      <c r="L103" s="111">
        <v>349</v>
      </c>
      <c r="M103" s="107"/>
      <c r="N103" s="76">
        <f t="shared" ref="N103" si="12">L103-P103-R103</f>
        <v>349</v>
      </c>
      <c r="O103" s="7"/>
      <c r="P103" s="111">
        <v>0</v>
      </c>
      <c r="Q103" s="7"/>
      <c r="R103" s="111">
        <v>0</v>
      </c>
    </row>
    <row r="104" spans="1:18" ht="1.5" customHeight="1">
      <c r="A104" s="6"/>
      <c r="B104" s="68"/>
      <c r="C104" s="68"/>
      <c r="D104" s="6"/>
      <c r="E104" s="6"/>
      <c r="F104" s="69"/>
      <c r="G104" s="12"/>
      <c r="H104" s="7"/>
      <c r="I104" s="6"/>
      <c r="J104" s="7"/>
      <c r="K104" s="7"/>
      <c r="L104" s="7"/>
      <c r="M104" s="34"/>
      <c r="N104" s="7"/>
      <c r="O104" s="7"/>
      <c r="P104" s="7"/>
      <c r="Q104" s="7"/>
      <c r="R104" s="7"/>
    </row>
    <row r="105" spans="1:18" ht="13.2" customHeight="1">
      <c r="A105" s="6"/>
      <c r="B105" s="68"/>
      <c r="C105" s="96" t="s">
        <v>28</v>
      </c>
      <c r="D105" s="6"/>
      <c r="E105" s="6"/>
      <c r="F105" s="69" t="s">
        <v>4</v>
      </c>
      <c r="G105" s="12"/>
      <c r="H105" s="77">
        <f>SUM(H80:H104)</f>
        <v>1661</v>
      </c>
      <c r="I105" s="6"/>
      <c r="J105" s="77">
        <f>SUM(J80:J104)</f>
        <v>5744</v>
      </c>
      <c r="K105" s="7"/>
      <c r="L105" s="77">
        <f>SUM(L80:L104)</f>
        <v>7405</v>
      </c>
      <c r="M105" s="34"/>
      <c r="N105" s="77">
        <f>SUM(N80:N104)</f>
        <v>7078</v>
      </c>
      <c r="O105" s="7"/>
      <c r="P105" s="77">
        <f>SUM(P80:P104)</f>
        <v>130</v>
      </c>
      <c r="Q105" s="7"/>
      <c r="R105" s="77">
        <f>SUM(R80:R104)</f>
        <v>197</v>
      </c>
    </row>
    <row r="106" spans="1:18" ht="10.95" customHeight="1">
      <c r="A106" s="67" t="s">
        <v>0</v>
      </c>
      <c r="B106" s="6"/>
      <c r="C106" s="6"/>
      <c r="D106" s="6"/>
      <c r="E106" s="6"/>
      <c r="F106" s="69"/>
      <c r="G106" s="89"/>
      <c r="H106" s="89"/>
      <c r="I106" s="6"/>
      <c r="J106" s="6"/>
      <c r="K106" s="6"/>
      <c r="L106" s="6"/>
      <c r="M106" s="90"/>
      <c r="N106" s="6"/>
      <c r="O106" s="6"/>
      <c r="P106" s="6"/>
      <c r="Q106" s="6"/>
      <c r="R106" s="6"/>
    </row>
    <row r="107" spans="1:18" ht="12" customHeight="1">
      <c r="B107" s="68" t="s">
        <v>89</v>
      </c>
      <c r="C107" s="6"/>
      <c r="D107" s="6"/>
      <c r="E107" s="6"/>
      <c r="F107" s="69"/>
      <c r="G107" s="89"/>
      <c r="H107" s="89"/>
      <c r="I107" s="6"/>
      <c r="J107" s="6"/>
      <c r="K107" s="6"/>
      <c r="L107" s="6"/>
      <c r="M107" s="90"/>
      <c r="N107" s="6"/>
      <c r="O107" s="6"/>
      <c r="P107" s="6"/>
      <c r="Q107" s="6"/>
      <c r="R107" s="6"/>
    </row>
    <row r="108" spans="1:18" s="26" customFormat="1" ht="11.4" customHeight="1">
      <c r="A108" s="6"/>
      <c r="B108" s="68" t="s">
        <v>110</v>
      </c>
      <c r="C108" s="6"/>
      <c r="D108" s="6"/>
      <c r="E108" s="6"/>
      <c r="F108" s="37" t="s">
        <v>90</v>
      </c>
      <c r="G108" s="110"/>
      <c r="H108" s="7">
        <v>1</v>
      </c>
      <c r="I108" s="6"/>
      <c r="J108" s="71">
        <f>L108-H108</f>
        <v>103</v>
      </c>
      <c r="K108" s="7"/>
      <c r="L108" s="7">
        <v>104</v>
      </c>
      <c r="M108" s="34"/>
      <c r="N108" s="7">
        <f>L108-P108-R108</f>
        <v>104</v>
      </c>
      <c r="O108" s="8"/>
      <c r="P108" s="40">
        <v>0</v>
      </c>
      <c r="Q108" s="8"/>
      <c r="R108" s="40">
        <v>0</v>
      </c>
    </row>
    <row r="109" spans="1:18" ht="12" customHeight="1">
      <c r="B109" s="6" t="s">
        <v>88</v>
      </c>
      <c r="C109" s="6"/>
      <c r="D109" s="6"/>
      <c r="E109" s="6"/>
      <c r="F109" s="69"/>
      <c r="G109" s="89"/>
      <c r="H109" s="89"/>
      <c r="I109" s="6"/>
      <c r="J109" s="6"/>
      <c r="K109" s="6"/>
      <c r="L109" s="6"/>
      <c r="M109" s="90"/>
      <c r="N109" s="6"/>
      <c r="O109" s="6"/>
      <c r="P109" s="6"/>
      <c r="Q109" s="6"/>
      <c r="R109" s="6"/>
    </row>
    <row r="110" spans="1:18" s="26" customFormat="1" ht="11.4" customHeight="1">
      <c r="A110" s="6"/>
      <c r="B110" s="68" t="s">
        <v>97</v>
      </c>
      <c r="C110" s="6"/>
      <c r="D110" s="6"/>
      <c r="E110" s="6"/>
      <c r="F110" s="37" t="s">
        <v>70</v>
      </c>
      <c r="G110" s="110"/>
      <c r="H110" s="77">
        <v>48</v>
      </c>
      <c r="I110" s="6"/>
      <c r="J110" s="76">
        <f>L110-H110</f>
        <v>160</v>
      </c>
      <c r="K110" s="7"/>
      <c r="L110" s="88">
        <v>208</v>
      </c>
      <c r="M110" s="34"/>
      <c r="N110" s="88">
        <f>L110-P110-R110</f>
        <v>208</v>
      </c>
      <c r="O110" s="8"/>
      <c r="P110" s="112">
        <v>0</v>
      </c>
      <c r="Q110" s="8"/>
      <c r="R110" s="112">
        <v>0</v>
      </c>
    </row>
    <row r="111" spans="1:18" ht="1.5" customHeight="1">
      <c r="A111" s="6"/>
      <c r="B111" s="68"/>
      <c r="C111" s="68"/>
      <c r="D111" s="6"/>
      <c r="E111" s="6"/>
      <c r="F111" s="69"/>
      <c r="G111" s="12"/>
      <c r="H111" s="7"/>
      <c r="I111" s="6"/>
      <c r="J111" s="7"/>
      <c r="K111" s="7"/>
      <c r="L111" s="7"/>
      <c r="M111" s="34"/>
      <c r="N111" s="7"/>
      <c r="O111" s="7"/>
      <c r="P111" s="7"/>
      <c r="Q111" s="7"/>
      <c r="R111" s="7"/>
    </row>
    <row r="112" spans="1:18" ht="12" customHeight="1">
      <c r="A112" s="6"/>
      <c r="B112" s="68"/>
      <c r="C112" s="68" t="s">
        <v>41</v>
      </c>
      <c r="D112" s="6"/>
      <c r="E112" s="6"/>
      <c r="F112" s="69" t="s">
        <v>4</v>
      </c>
      <c r="G112" s="12"/>
      <c r="H112" s="77">
        <f>SUM(H107:H111)</f>
        <v>49</v>
      </c>
      <c r="I112" s="6"/>
      <c r="J112" s="77">
        <f>SUM(J107:J111)</f>
        <v>263</v>
      </c>
      <c r="K112" s="7"/>
      <c r="L112" s="77">
        <f>SUM(L107:L111)</f>
        <v>312</v>
      </c>
      <c r="M112" s="34"/>
      <c r="N112" s="77">
        <f>SUM(N107:N111)</f>
        <v>312</v>
      </c>
      <c r="O112" s="7"/>
      <c r="P112" s="77">
        <f>SUM(P107:P111)</f>
        <v>0</v>
      </c>
      <c r="Q112" s="7"/>
      <c r="R112" s="77">
        <f>SUM(R107:R111)</f>
        <v>0</v>
      </c>
    </row>
    <row r="113" spans="1:18" ht="1.2" customHeight="1">
      <c r="A113" s="6"/>
      <c r="B113" s="68"/>
      <c r="C113" s="96"/>
      <c r="D113" s="6"/>
      <c r="E113" s="6"/>
      <c r="F113" s="69"/>
      <c r="G113" s="12"/>
      <c r="H113" s="77"/>
      <c r="I113" s="6"/>
      <c r="J113" s="77"/>
      <c r="K113" s="7"/>
      <c r="L113" s="77"/>
      <c r="M113" s="34"/>
      <c r="N113" s="77"/>
      <c r="O113" s="7"/>
      <c r="P113" s="77"/>
      <c r="Q113" s="7"/>
      <c r="R113" s="77"/>
    </row>
    <row r="114" spans="1:18" ht="13.2" customHeight="1">
      <c r="A114" s="6"/>
      <c r="B114" s="68"/>
      <c r="C114" s="96"/>
      <c r="D114" s="11" t="s">
        <v>64</v>
      </c>
      <c r="E114" s="6"/>
      <c r="F114" s="69" t="s">
        <v>4</v>
      </c>
      <c r="G114" s="12"/>
      <c r="H114" s="88">
        <f>H105+H78+H112</f>
        <v>4035</v>
      </c>
      <c r="I114" s="6"/>
      <c r="J114" s="88">
        <f>J105+J78+J112</f>
        <v>7001</v>
      </c>
      <c r="K114" s="7"/>
      <c r="L114" s="88">
        <f>L105+L78+L112</f>
        <v>11036</v>
      </c>
      <c r="M114" s="34"/>
      <c r="N114" s="88">
        <f>N105+N78+N112</f>
        <v>10709</v>
      </c>
      <c r="O114" s="7"/>
      <c r="P114" s="88">
        <f>P105+P78+P112</f>
        <v>130</v>
      </c>
      <c r="Q114" s="7"/>
      <c r="R114" s="88">
        <f>R105+R78+R112</f>
        <v>197</v>
      </c>
    </row>
    <row r="115" spans="1:18" ht="1.2" customHeight="1">
      <c r="A115" s="6"/>
      <c r="B115" s="68"/>
      <c r="C115" s="96"/>
      <c r="D115" s="6"/>
      <c r="E115" s="6"/>
      <c r="F115" s="69"/>
      <c r="G115" s="12"/>
      <c r="H115" s="7"/>
      <c r="I115" s="6"/>
      <c r="J115" s="7"/>
      <c r="K115" s="7"/>
      <c r="L115" s="7"/>
      <c r="M115" s="34"/>
      <c r="N115" s="7"/>
      <c r="O115" s="7"/>
      <c r="P115" s="7"/>
      <c r="Q115" s="7"/>
      <c r="R115" s="7"/>
    </row>
    <row r="116" spans="1:18" ht="13.2" customHeight="1">
      <c r="A116" s="6"/>
      <c r="B116" s="68"/>
      <c r="C116" s="96"/>
      <c r="D116" s="11" t="s">
        <v>65</v>
      </c>
      <c r="E116" s="6"/>
      <c r="F116" s="69" t="s">
        <v>4</v>
      </c>
      <c r="G116" s="12"/>
      <c r="H116" s="102">
        <f>H65+H114</f>
        <v>8482</v>
      </c>
      <c r="I116" s="6"/>
      <c r="J116" s="102">
        <f>J65+J114</f>
        <v>9509</v>
      </c>
      <c r="K116" s="7"/>
      <c r="L116" s="102">
        <f>L65+L114</f>
        <v>17991</v>
      </c>
      <c r="M116" s="34"/>
      <c r="N116" s="102">
        <f>N65+N114</f>
        <v>16033</v>
      </c>
      <c r="O116" s="7"/>
      <c r="P116" s="102">
        <f>P65+P114</f>
        <v>830</v>
      </c>
      <c r="Q116" s="7"/>
      <c r="R116" s="102">
        <f>R65+R114</f>
        <v>1128</v>
      </c>
    </row>
    <row r="117" spans="1:18" ht="2.25" customHeight="1">
      <c r="A117" s="29"/>
      <c r="B117" s="29"/>
      <c r="C117" s="29"/>
      <c r="D117" s="29"/>
      <c r="E117" s="29"/>
      <c r="F117" s="25"/>
      <c r="G117" s="25"/>
      <c r="H117" s="25"/>
      <c r="I117" s="29"/>
      <c r="J117" s="30"/>
      <c r="K117" s="30"/>
      <c r="L117" s="30"/>
      <c r="M117" s="35"/>
      <c r="N117" s="30"/>
      <c r="O117" s="30"/>
      <c r="P117" s="30"/>
      <c r="Q117" s="30"/>
      <c r="R117" s="30"/>
    </row>
    <row r="118" spans="1:18" ht="2.25" customHeight="1">
      <c r="A118" s="9"/>
      <c r="B118" s="9"/>
      <c r="C118" s="9"/>
      <c r="D118" s="9"/>
      <c r="E118" s="9"/>
      <c r="F118" s="6"/>
      <c r="G118" s="6"/>
      <c r="H118" s="6"/>
      <c r="I118" s="9"/>
      <c r="J118" s="10"/>
      <c r="K118" s="10"/>
      <c r="L118" s="10"/>
      <c r="M118" s="10"/>
      <c r="N118" s="10"/>
      <c r="O118" s="10"/>
      <c r="P118" s="10"/>
      <c r="Q118" s="10"/>
      <c r="R118" s="10"/>
    </row>
    <row r="119" spans="1:18" ht="21.6" customHeight="1">
      <c r="A119" s="109">
        <v>1</v>
      </c>
      <c r="B119" s="118" t="s">
        <v>77</v>
      </c>
      <c r="C119" s="125"/>
      <c r="D119" s="125"/>
      <c r="E119" s="125"/>
      <c r="F119" s="125"/>
      <c r="G119" s="125"/>
      <c r="H119" s="125"/>
      <c r="I119" s="125"/>
      <c r="J119" s="125"/>
      <c r="K119" s="125"/>
      <c r="L119" s="125"/>
      <c r="M119" s="125"/>
      <c r="N119" s="125"/>
      <c r="O119" s="125"/>
      <c r="P119" s="125"/>
      <c r="Q119" s="125"/>
      <c r="R119" s="125"/>
    </row>
    <row r="120" spans="1:18" ht="10.95" customHeight="1">
      <c r="A120" s="109">
        <v>2</v>
      </c>
      <c r="B120" s="118" t="s">
        <v>92</v>
      </c>
      <c r="C120" s="119"/>
      <c r="D120" s="119"/>
      <c r="E120" s="119"/>
      <c r="F120" s="119"/>
      <c r="G120" s="119"/>
      <c r="H120" s="119"/>
      <c r="I120" s="119"/>
      <c r="J120" s="119"/>
      <c r="K120" s="119"/>
      <c r="L120" s="119"/>
      <c r="M120" s="119"/>
      <c r="N120" s="119"/>
      <c r="O120" s="119"/>
      <c r="P120" s="119"/>
      <c r="Q120" s="119"/>
      <c r="R120" s="119"/>
    </row>
    <row r="121" spans="1:18" ht="10.95" customHeight="1">
      <c r="A121" s="109">
        <v>3</v>
      </c>
      <c r="B121" s="118" t="s">
        <v>46</v>
      </c>
      <c r="C121" s="119"/>
      <c r="D121" s="119"/>
      <c r="E121" s="119"/>
      <c r="F121" s="119"/>
      <c r="G121" s="119"/>
      <c r="H121" s="119"/>
      <c r="I121" s="119"/>
      <c r="J121" s="119"/>
      <c r="K121" s="119"/>
      <c r="L121" s="119"/>
      <c r="M121" s="119"/>
      <c r="N121" s="119"/>
      <c r="O121" s="119"/>
      <c r="P121" s="119"/>
      <c r="Q121" s="119"/>
      <c r="R121" s="119"/>
    </row>
    <row r="122" spans="1:18" ht="10.95" customHeight="1">
      <c r="A122" s="109">
        <v>4</v>
      </c>
      <c r="B122" s="118" t="s">
        <v>98</v>
      </c>
      <c r="C122" s="119"/>
      <c r="D122" s="119"/>
      <c r="E122" s="119"/>
      <c r="F122" s="119"/>
      <c r="G122" s="119"/>
      <c r="H122" s="119"/>
      <c r="I122" s="119"/>
      <c r="J122" s="119"/>
      <c r="K122" s="119"/>
      <c r="L122" s="119"/>
      <c r="M122" s="119"/>
      <c r="N122" s="119"/>
      <c r="O122" s="119"/>
      <c r="P122" s="119"/>
      <c r="Q122" s="119"/>
      <c r="R122" s="119"/>
    </row>
    <row r="123" spans="1:18" ht="10.95" customHeight="1">
      <c r="A123" s="109">
        <v>5</v>
      </c>
      <c r="B123" s="118" t="s">
        <v>94</v>
      </c>
      <c r="C123" s="119"/>
      <c r="D123" s="119"/>
      <c r="E123" s="119"/>
      <c r="F123" s="119"/>
      <c r="G123" s="119"/>
      <c r="H123" s="119"/>
      <c r="I123" s="119"/>
      <c r="J123" s="119"/>
      <c r="K123" s="119"/>
      <c r="L123" s="119"/>
      <c r="M123" s="119"/>
      <c r="N123" s="119"/>
      <c r="O123" s="119"/>
      <c r="P123" s="119"/>
      <c r="Q123" s="119"/>
      <c r="R123" s="119"/>
    </row>
    <row r="124" spans="1:18" ht="18.600000000000001" customHeight="1">
      <c r="A124" s="109">
        <v>6</v>
      </c>
      <c r="B124" s="118" t="s">
        <v>117</v>
      </c>
      <c r="C124" s="119"/>
      <c r="D124" s="119"/>
      <c r="E124" s="119"/>
      <c r="F124" s="119"/>
      <c r="G124" s="119"/>
      <c r="H124" s="119"/>
      <c r="I124" s="119"/>
      <c r="J124" s="119"/>
      <c r="K124" s="119"/>
      <c r="L124" s="119"/>
      <c r="M124" s="119"/>
      <c r="N124" s="119"/>
      <c r="O124" s="119"/>
      <c r="P124" s="119"/>
      <c r="Q124" s="119"/>
      <c r="R124" s="119"/>
    </row>
    <row r="125" spans="1:18" ht="10.95" customHeight="1">
      <c r="A125" s="109">
        <v>7</v>
      </c>
      <c r="B125" s="118" t="s">
        <v>82</v>
      </c>
      <c r="C125" s="119"/>
      <c r="D125" s="119"/>
      <c r="E125" s="119"/>
      <c r="F125" s="119"/>
      <c r="G125" s="119"/>
      <c r="H125" s="119"/>
      <c r="I125" s="119"/>
      <c r="J125" s="119"/>
      <c r="K125" s="119"/>
      <c r="L125" s="119"/>
      <c r="M125" s="119"/>
      <c r="N125" s="119"/>
      <c r="O125" s="119"/>
      <c r="P125" s="119"/>
      <c r="Q125" s="119"/>
      <c r="R125" s="119"/>
    </row>
    <row r="126" spans="1:18" ht="10.95" customHeight="1">
      <c r="A126" s="109">
        <v>8</v>
      </c>
      <c r="B126" s="118" t="s">
        <v>141</v>
      </c>
      <c r="C126" s="119"/>
      <c r="D126" s="119"/>
      <c r="E126" s="119"/>
      <c r="F126" s="119"/>
      <c r="G126" s="119"/>
      <c r="H126" s="119"/>
      <c r="I126" s="119"/>
      <c r="J126" s="119"/>
      <c r="K126" s="119"/>
      <c r="L126" s="119"/>
      <c r="M126" s="119"/>
      <c r="N126" s="119"/>
      <c r="O126" s="119"/>
      <c r="P126" s="119"/>
      <c r="Q126" s="119"/>
      <c r="R126" s="119"/>
    </row>
    <row r="127" spans="1:18" ht="28.95" customHeight="1">
      <c r="A127" s="109">
        <v>9</v>
      </c>
      <c r="B127" s="120" t="s">
        <v>144</v>
      </c>
      <c r="C127" s="121"/>
      <c r="D127" s="121"/>
      <c r="E127" s="121"/>
      <c r="F127" s="121"/>
      <c r="G127" s="121"/>
      <c r="H127" s="121"/>
      <c r="I127" s="121"/>
      <c r="J127" s="121"/>
      <c r="K127" s="121"/>
      <c r="L127" s="121"/>
      <c r="M127" s="121"/>
      <c r="N127" s="121"/>
      <c r="O127" s="121"/>
      <c r="P127" s="121"/>
      <c r="Q127" s="121"/>
      <c r="R127" s="121"/>
    </row>
    <row r="128" spans="1:18" ht="10.95" customHeight="1">
      <c r="A128" s="109">
        <v>10</v>
      </c>
      <c r="B128" s="118" t="s">
        <v>95</v>
      </c>
      <c r="C128" s="119"/>
      <c r="D128" s="119"/>
      <c r="E128" s="119"/>
      <c r="F128" s="119"/>
      <c r="G128" s="119"/>
      <c r="H128" s="119"/>
      <c r="I128" s="119"/>
      <c r="J128" s="119"/>
      <c r="K128" s="119"/>
      <c r="L128" s="119"/>
      <c r="M128" s="119"/>
      <c r="N128" s="119"/>
      <c r="O128" s="119"/>
      <c r="P128" s="119"/>
      <c r="Q128" s="119"/>
      <c r="R128" s="119"/>
    </row>
    <row r="129" spans="1:18" ht="30.6" customHeight="1">
      <c r="A129" s="109">
        <v>11</v>
      </c>
      <c r="B129" s="118" t="s">
        <v>96</v>
      </c>
      <c r="C129" s="119"/>
      <c r="D129" s="119"/>
      <c r="E129" s="119"/>
      <c r="F129" s="119"/>
      <c r="G129" s="119"/>
      <c r="H129" s="119"/>
      <c r="I129" s="119"/>
      <c r="J129" s="119"/>
      <c r="K129" s="119"/>
      <c r="L129" s="119"/>
      <c r="M129" s="119"/>
      <c r="N129" s="119"/>
      <c r="O129" s="119"/>
      <c r="P129" s="119"/>
      <c r="Q129" s="119"/>
      <c r="R129" s="119"/>
    </row>
    <row r="130" spans="1:18" ht="22.95" customHeight="1">
      <c r="A130" s="109">
        <v>12</v>
      </c>
      <c r="B130" s="122" t="s">
        <v>112</v>
      </c>
      <c r="C130" s="122"/>
      <c r="D130" s="122"/>
      <c r="E130" s="122"/>
      <c r="F130" s="122"/>
      <c r="G130" s="122"/>
      <c r="H130" s="122"/>
      <c r="I130" s="122"/>
      <c r="J130" s="122"/>
      <c r="K130" s="122"/>
      <c r="L130" s="122"/>
      <c r="M130" s="122"/>
      <c r="N130" s="122"/>
      <c r="O130" s="122"/>
      <c r="P130" s="122"/>
      <c r="Q130" s="122"/>
      <c r="R130" s="122"/>
    </row>
    <row r="131" spans="1:18" ht="11.25" customHeight="1">
      <c r="A131" s="109">
        <v>13</v>
      </c>
      <c r="B131" s="118" t="s">
        <v>100</v>
      </c>
      <c r="C131" s="119"/>
      <c r="D131" s="119"/>
      <c r="E131" s="119"/>
      <c r="F131" s="119"/>
      <c r="G131" s="119"/>
      <c r="H131" s="119"/>
      <c r="I131" s="119"/>
      <c r="J131" s="119"/>
      <c r="K131" s="119"/>
      <c r="L131" s="119"/>
      <c r="M131" s="119"/>
      <c r="N131" s="119"/>
      <c r="O131" s="119"/>
      <c r="P131" s="119"/>
      <c r="Q131" s="119"/>
      <c r="R131" s="119"/>
    </row>
    <row r="132" spans="1:18" ht="30.6" customHeight="1">
      <c r="A132" s="109">
        <v>14</v>
      </c>
      <c r="B132" s="116" t="s">
        <v>86</v>
      </c>
      <c r="C132" s="117"/>
      <c r="D132" s="117"/>
      <c r="E132" s="117"/>
      <c r="F132" s="117"/>
      <c r="G132" s="117"/>
      <c r="H132" s="117"/>
      <c r="I132" s="117"/>
      <c r="J132" s="117"/>
      <c r="K132" s="117"/>
      <c r="L132" s="117"/>
      <c r="M132" s="117"/>
      <c r="N132" s="117"/>
      <c r="O132" s="117"/>
      <c r="P132" s="117"/>
      <c r="Q132" s="117"/>
      <c r="R132" s="117"/>
    </row>
  </sheetData>
  <mergeCells count="16">
    <mergeCell ref="C8:E8"/>
    <mergeCell ref="C76:E76"/>
    <mergeCell ref="B119:R119"/>
    <mergeCell ref="B124:R124"/>
    <mergeCell ref="B123:R123"/>
    <mergeCell ref="B122:R122"/>
    <mergeCell ref="B129:R129"/>
    <mergeCell ref="B120:R120"/>
    <mergeCell ref="B126:R126"/>
    <mergeCell ref="B132:R132"/>
    <mergeCell ref="B121:R121"/>
    <mergeCell ref="B131:R131"/>
    <mergeCell ref="B127:R127"/>
    <mergeCell ref="B125:R125"/>
    <mergeCell ref="B128:R128"/>
    <mergeCell ref="B130:R130"/>
  </mergeCells>
  <pageMargins left="0.7" right="0.7" top="0.38" bottom="0.42" header="0.3" footer="0.3"/>
  <pageSetup orientation="portrait" r:id="rId1"/>
  <rowBreaks count="1" manualBreakCount="1">
    <brk id="6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24EACD836F9F41AFB0213FBC6FBD06" ma:contentTypeVersion="0" ma:contentTypeDescription="Create a new document." ma:contentTypeScope="" ma:versionID="a1727c1419cd40996c3070b0e9109ff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D25967-C14D-4B3C-A0C8-DFE7F5D7903F}"/>
</file>

<file path=customXml/itemProps2.xml><?xml version="1.0" encoding="utf-8"?>
<ds:datastoreItem xmlns:ds="http://schemas.openxmlformats.org/officeDocument/2006/customXml" ds:itemID="{E3FDDED6-BAEF-4BE9-803C-8290CF97EEF7}"/>
</file>

<file path=customXml/itemProps3.xml><?xml version="1.0" encoding="utf-8"?>
<ds:datastoreItem xmlns:ds="http://schemas.openxmlformats.org/officeDocument/2006/customXml" ds:itemID="{DB1FB97E-1942-4994-B40E-06B31F8126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$50 million table</vt:lpstr>
      <vt:lpstr>'$50 million table'!Print_Area</vt:lpstr>
    </vt:vector>
  </TitlesOfParts>
  <Company>Province of British Columbia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Default</dc:creator>
  <cp:lastModifiedBy>pmmichie</cp:lastModifiedBy>
  <cp:lastPrinted>2012-02-14T22:51:04Z</cp:lastPrinted>
  <dcterms:created xsi:type="dcterms:W3CDTF">2003-08-15T18:10:32Z</dcterms:created>
  <dcterms:modified xsi:type="dcterms:W3CDTF">2012-02-23T18:14:05Z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0x010100F924EACD836F9F41AFB0213FBC6FBD06</vt:lpwstr>
  </property>
</Properties>
</file>